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1355" windowHeight="8700"/>
  </bookViews>
  <sheets>
    <sheet name="20Sep18" sheetId="16" r:id="rId1"/>
    <sheet name="17May15" sheetId="15" r:id="rId2"/>
    <sheet name="21Dec12" sheetId="14" r:id="rId3"/>
    <sheet name="05Oct12" sheetId="13" r:id="rId4"/>
    <sheet name="07Nov09" sheetId="12" r:id="rId5"/>
    <sheet name="30Jul09" sheetId="11" r:id="rId6"/>
    <sheet name="28May09" sheetId="10" r:id="rId7"/>
    <sheet name="01Mar09" sheetId="9" r:id="rId8"/>
    <sheet name="11Sep08" sheetId="8" r:id="rId9"/>
    <sheet name="06Jul08" sheetId="7" r:id="rId10"/>
    <sheet name="03Jun08" sheetId="6" r:id="rId11"/>
    <sheet name="06May08" sheetId="5" r:id="rId12"/>
    <sheet name="19Mar08" sheetId="4" r:id="rId13"/>
    <sheet name="03Feb08" sheetId="2" r:id="rId14"/>
    <sheet name="05Jan08" sheetId="1" r:id="rId15"/>
    <sheet name="13Nov07" sheetId="3" r:id="rId16"/>
  </sheets>
  <calcPr calcId="145621"/>
</workbook>
</file>

<file path=xl/calcChain.xml><?xml version="1.0" encoding="utf-8"?>
<calcChain xmlns="http://schemas.openxmlformats.org/spreadsheetml/2006/main">
  <c r="F16" i="16" l="1"/>
  <c r="E9" i="16"/>
  <c r="B9" i="16"/>
  <c r="F5" i="16"/>
  <c r="F7" i="16"/>
  <c r="C16" i="16"/>
  <c r="D16" i="16"/>
  <c r="B16" i="16"/>
  <c r="E7" i="16"/>
  <c r="E5" i="16"/>
  <c r="E16" i="16" l="1"/>
  <c r="B11" i="15"/>
  <c r="E11" i="15" s="1"/>
  <c r="F11" i="15" s="1"/>
  <c r="D11" i="15"/>
  <c r="C11" i="15"/>
  <c r="B10" i="15"/>
  <c r="E9" i="15"/>
  <c r="F7" i="15" l="1"/>
  <c r="F5" i="15"/>
  <c r="E7" i="15"/>
  <c r="D16" i="15"/>
  <c r="C16" i="15"/>
  <c r="B16" i="15"/>
  <c r="E10" i="15"/>
  <c r="F10" i="15" s="1"/>
  <c r="F9" i="15"/>
  <c r="E6" i="15"/>
  <c r="F6" i="15" s="1"/>
  <c r="E5" i="15"/>
  <c r="F16" i="14"/>
  <c r="E6" i="14"/>
  <c r="F6" i="14"/>
  <c r="E11" i="14"/>
  <c r="F11" i="14"/>
  <c r="F9" i="14"/>
  <c r="F8" i="14"/>
  <c r="D16" i="14"/>
  <c r="C16" i="14"/>
  <c r="B16" i="14"/>
  <c r="E10" i="14"/>
  <c r="F10" i="14"/>
  <c r="E9" i="14"/>
  <c r="E7" i="14"/>
  <c r="F7" i="14"/>
  <c r="E8" i="14"/>
  <c r="E5" i="14"/>
  <c r="F5" i="14"/>
  <c r="E16" i="14"/>
  <c r="E11" i="13"/>
  <c r="E9" i="13"/>
  <c r="F9" i="13"/>
  <c r="E10" i="13"/>
  <c r="E8" i="13"/>
  <c r="F8" i="13"/>
  <c r="E7" i="13"/>
  <c r="E5" i="13"/>
  <c r="E16" i="13"/>
  <c r="F16" i="13"/>
  <c r="E6" i="13"/>
  <c r="F5" i="13"/>
  <c r="F6" i="13"/>
  <c r="D16" i="13"/>
  <c r="C16" i="13"/>
  <c r="B16" i="13"/>
  <c r="E9" i="12"/>
  <c r="F7" i="13"/>
  <c r="E12" i="12"/>
  <c r="E10" i="12"/>
  <c r="F10" i="12"/>
  <c r="E7" i="12"/>
  <c r="E11" i="12"/>
  <c r="E5" i="12"/>
  <c r="E14" i="12"/>
  <c r="F10" i="13"/>
  <c r="E6" i="12"/>
  <c r="E8" i="12"/>
  <c r="E13" i="12"/>
  <c r="E16" i="12"/>
  <c r="F9" i="12"/>
  <c r="D16" i="12"/>
  <c r="C16" i="12"/>
  <c r="B16" i="12"/>
  <c r="E8" i="11"/>
  <c r="E10" i="11"/>
  <c r="F10" i="11"/>
  <c r="E9" i="11"/>
  <c r="E12" i="11"/>
  <c r="F12" i="11"/>
  <c r="E13" i="11"/>
  <c r="F13" i="12"/>
  <c r="E6" i="11"/>
  <c r="F6" i="11"/>
  <c r="E7" i="11"/>
  <c r="F5" i="12"/>
  <c r="E14" i="11"/>
  <c r="F14" i="11"/>
  <c r="F9" i="11"/>
  <c r="E5" i="11"/>
  <c r="F7" i="12"/>
  <c r="E11" i="11"/>
  <c r="F11" i="11"/>
  <c r="D16" i="11"/>
  <c r="C16" i="11"/>
  <c r="B16" i="11"/>
  <c r="E7" i="10"/>
  <c r="F7" i="11"/>
  <c r="E9" i="10"/>
  <c r="E10" i="10"/>
  <c r="F10" i="10"/>
  <c r="E11" i="10"/>
  <c r="E5" i="10"/>
  <c r="F5" i="10"/>
  <c r="E12" i="10"/>
  <c r="E6" i="10"/>
  <c r="F6" i="10"/>
  <c r="E8" i="10"/>
  <c r="F8" i="11"/>
  <c r="E13" i="10"/>
  <c r="F13" i="10"/>
  <c r="E14" i="10"/>
  <c r="F14" i="10"/>
  <c r="F9" i="10"/>
  <c r="D16" i="10"/>
  <c r="C16" i="10"/>
  <c r="B16" i="10"/>
  <c r="E13" i="9"/>
  <c r="E8" i="9"/>
  <c r="F8" i="9"/>
  <c r="E7" i="9"/>
  <c r="F7" i="9"/>
  <c r="E9" i="9"/>
  <c r="E6" i="9"/>
  <c r="E12" i="9"/>
  <c r="F8" i="10"/>
  <c r="E14" i="9"/>
  <c r="E10" i="9"/>
  <c r="F12" i="10"/>
  <c r="E11" i="9"/>
  <c r="E5" i="9"/>
  <c r="E16" i="9"/>
  <c r="F16" i="9"/>
  <c r="F14" i="9"/>
  <c r="F6" i="9"/>
  <c r="F9" i="9"/>
  <c r="F5" i="9"/>
  <c r="D16" i="9"/>
  <c r="C16" i="9"/>
  <c r="B16" i="9"/>
  <c r="E14" i="8"/>
  <c r="E5" i="8"/>
  <c r="E16" i="8"/>
  <c r="J21" i="8"/>
  <c r="E8" i="8"/>
  <c r="E9" i="8"/>
  <c r="F9" i="8"/>
  <c r="E13" i="8"/>
  <c r="F13" i="8"/>
  <c r="E12" i="8"/>
  <c r="F13" i="9"/>
  <c r="E10" i="8"/>
  <c r="F11" i="9"/>
  <c r="E11" i="8"/>
  <c r="F11" i="8"/>
  <c r="E7" i="8"/>
  <c r="E6" i="8"/>
  <c r="F6" i="8"/>
  <c r="F10" i="8"/>
  <c r="F5" i="8"/>
  <c r="D16" i="8"/>
  <c r="C16" i="8"/>
  <c r="B16" i="8"/>
  <c r="E14" i="7"/>
  <c r="F14" i="7"/>
  <c r="E5" i="7"/>
  <c r="J22" i="7"/>
  <c r="E8" i="7"/>
  <c r="F8" i="8"/>
  <c r="E7" i="7"/>
  <c r="E16" i="7"/>
  <c r="F16" i="7"/>
  <c r="E9" i="7"/>
  <c r="E10" i="7"/>
  <c r="E6" i="7"/>
  <c r="F6" i="7"/>
  <c r="E11" i="7"/>
  <c r="E12" i="7"/>
  <c r="E13" i="7"/>
  <c r="F14" i="8"/>
  <c r="F13" i="7"/>
  <c r="F11" i="7"/>
  <c r="F10" i="7"/>
  <c r="F7" i="7"/>
  <c r="D16" i="7"/>
  <c r="C16" i="7"/>
  <c r="B16" i="7"/>
  <c r="E7" i="6"/>
  <c r="E5" i="6"/>
  <c r="E16" i="6"/>
  <c r="E6" i="6"/>
  <c r="E8" i="6"/>
  <c r="F9" i="7"/>
  <c r="E9" i="6"/>
  <c r="E10" i="6"/>
  <c r="F10" i="6"/>
  <c r="E11" i="6"/>
  <c r="E12" i="6"/>
  <c r="F12" i="7"/>
  <c r="E13" i="6"/>
  <c r="E14" i="6"/>
  <c r="F14" i="6"/>
  <c r="D16" i="6"/>
  <c r="C16" i="6"/>
  <c r="B16" i="6"/>
  <c r="F8" i="6"/>
  <c r="F5" i="5"/>
  <c r="F9" i="4"/>
  <c r="F7" i="4"/>
  <c r="F13" i="2"/>
  <c r="F5" i="2"/>
  <c r="F11" i="1"/>
  <c r="F6" i="1"/>
  <c r="E9" i="5"/>
  <c r="F9" i="5"/>
  <c r="E8" i="5"/>
  <c r="F8" i="5"/>
  <c r="E7" i="5"/>
  <c r="F9" i="6"/>
  <c r="E6" i="5"/>
  <c r="F6" i="6"/>
  <c r="D16" i="5"/>
  <c r="C16" i="5"/>
  <c r="B15" i="3"/>
  <c r="D15" i="3"/>
  <c r="C15" i="3"/>
  <c r="D16" i="1"/>
  <c r="C16" i="1"/>
  <c r="D16" i="2"/>
  <c r="C16" i="2"/>
  <c r="D16" i="4"/>
  <c r="C16" i="4"/>
  <c r="E5" i="5"/>
  <c r="E13" i="5"/>
  <c r="F13" i="5"/>
  <c r="E12" i="5"/>
  <c r="F13" i="6"/>
  <c r="E11" i="5"/>
  <c r="F12" i="6"/>
  <c r="E10" i="5"/>
  <c r="F10" i="5"/>
  <c r="B16" i="5"/>
  <c r="E14" i="5"/>
  <c r="B16" i="4"/>
  <c r="E14" i="4"/>
  <c r="E13" i="4"/>
  <c r="E12" i="4"/>
  <c r="F12" i="4"/>
  <c r="E11" i="4"/>
  <c r="E10" i="4"/>
  <c r="F10" i="4"/>
  <c r="E9" i="4"/>
  <c r="E8" i="4"/>
  <c r="F8" i="4"/>
  <c r="E7" i="4"/>
  <c r="E6" i="4"/>
  <c r="E16" i="4"/>
  <c r="E5" i="4"/>
  <c r="F6" i="5"/>
  <c r="B16" i="1"/>
  <c r="B16" i="2"/>
  <c r="E13" i="3"/>
  <c r="E7" i="3"/>
  <c r="E6" i="3"/>
  <c r="E5" i="3"/>
  <c r="E15" i="3"/>
  <c r="E8" i="3"/>
  <c r="E9" i="3"/>
  <c r="E10" i="3"/>
  <c r="E11" i="3"/>
  <c r="E12" i="3"/>
  <c r="E14" i="2"/>
  <c r="E7" i="2"/>
  <c r="F7" i="2"/>
  <c r="E6" i="2"/>
  <c r="F6" i="2"/>
  <c r="E11" i="2"/>
  <c r="F13" i="4"/>
  <c r="E5" i="2"/>
  <c r="E16" i="2"/>
  <c r="E12" i="2"/>
  <c r="F12" i="2"/>
  <c r="E13" i="2"/>
  <c r="E9" i="2"/>
  <c r="F9" i="2"/>
  <c r="E8" i="2"/>
  <c r="F8" i="2"/>
  <c r="E10" i="2"/>
  <c r="F10" i="2"/>
  <c r="E14" i="1"/>
  <c r="E13" i="1"/>
  <c r="F13" i="1"/>
  <c r="E12" i="1"/>
  <c r="F12" i="1"/>
  <c r="E9" i="1"/>
  <c r="E11" i="1"/>
  <c r="E10" i="1"/>
  <c r="F10" i="1"/>
  <c r="E7" i="1"/>
  <c r="F7" i="1"/>
  <c r="E5" i="1"/>
  <c r="E16" i="1"/>
  <c r="F16" i="1"/>
  <c r="E6" i="1"/>
  <c r="E8" i="1"/>
  <c r="F8" i="1"/>
  <c r="F16" i="2"/>
  <c r="F16" i="4"/>
  <c r="F16" i="8"/>
  <c r="E16" i="5"/>
  <c r="F16" i="5"/>
  <c r="F11" i="2"/>
  <c r="F5" i="4"/>
  <c r="F7" i="5"/>
  <c r="F11" i="5"/>
  <c r="F5" i="6"/>
  <c r="J21" i="6"/>
  <c r="F5" i="7"/>
  <c r="F7" i="8"/>
  <c r="F12" i="8"/>
  <c r="F10" i="9"/>
  <c r="F11" i="10"/>
  <c r="E16" i="10"/>
  <c r="F16" i="10"/>
  <c r="F5" i="11"/>
  <c r="F13" i="11"/>
  <c r="F8" i="12"/>
  <c r="F11" i="12"/>
  <c r="F14" i="12"/>
  <c r="F11" i="13"/>
  <c r="F5" i="1"/>
  <c r="F6" i="4"/>
  <c r="F12" i="5"/>
  <c r="F11" i="6"/>
  <c r="F8" i="7"/>
  <c r="F7" i="10"/>
  <c r="F6" i="12"/>
  <c r="F11" i="4"/>
  <c r="F12" i="9"/>
  <c r="F12" i="12"/>
  <c r="E16" i="11"/>
  <c r="F16" i="11"/>
  <c r="F16" i="6"/>
  <c r="F16" i="12"/>
  <c r="E16" i="15" l="1"/>
  <c r="F16" i="15" s="1"/>
</calcChain>
</file>

<file path=xl/sharedStrings.xml><?xml version="1.0" encoding="utf-8"?>
<sst xmlns="http://schemas.openxmlformats.org/spreadsheetml/2006/main" count="1596" uniqueCount="116">
  <si>
    <t>Top Gun</t>
  </si>
  <si>
    <t>M Club</t>
  </si>
  <si>
    <t>D's Place</t>
  </si>
  <si>
    <t>Everest</t>
  </si>
  <si>
    <t>Sportsmans</t>
  </si>
  <si>
    <t>Oscars</t>
  </si>
  <si>
    <t>One Tree</t>
  </si>
  <si>
    <t>G-String</t>
  </si>
  <si>
    <t>My Bar</t>
  </si>
  <si>
    <t>Who cares</t>
  </si>
  <si>
    <t>Bar</t>
  </si>
  <si>
    <t>Price</t>
  </si>
  <si>
    <t>Service</t>
  </si>
  <si>
    <t>Tax</t>
  </si>
  <si>
    <t>Total</t>
  </si>
  <si>
    <t>Service is taxed.</t>
  </si>
  <si>
    <t>Tax and service are calculated seperately. Good!</t>
  </si>
  <si>
    <t>Draught beer prices in the Blok M bars</t>
  </si>
  <si>
    <t>For completeness, a bowl of indomie outside Top Gun will set you back Rp5000. No Service, No Tax.</t>
  </si>
  <si>
    <t>Jl. Falatehan I 32-33</t>
  </si>
  <si>
    <t>Blok M</t>
  </si>
  <si>
    <t>Jakarta 12160</t>
  </si>
  <si>
    <t>Phone</t>
  </si>
  <si>
    <t>Fax</t>
  </si>
  <si>
    <t>+61 21 739 5436</t>
  </si>
  <si>
    <t>+62 21 728 00806</t>
  </si>
  <si>
    <t>+62 21 728  00778</t>
  </si>
  <si>
    <t>Jl. Falatehan I 25</t>
  </si>
  <si>
    <t>+62 21 720 4707</t>
  </si>
  <si>
    <t>Jl. Falatehan I 37</t>
  </si>
  <si>
    <t>+62 21 727 97237</t>
  </si>
  <si>
    <t>Jl. Falatehan I 12</t>
  </si>
  <si>
    <t>+62 21 726 2772</t>
  </si>
  <si>
    <t>www</t>
  </si>
  <si>
    <t>Jl. Falatehan I 8</t>
  </si>
  <si>
    <t>+62 21 720 4731</t>
  </si>
  <si>
    <t>Jl. Falatehan I 29</t>
  </si>
  <si>
    <t>+62 21 720 7896</t>
  </si>
  <si>
    <t>+62 21 739 4148</t>
  </si>
  <si>
    <t>Jl. Falatehan I 1C</t>
  </si>
  <si>
    <t>+62 21 722 0753</t>
  </si>
  <si>
    <t>Jl. Falatehan I 24</t>
  </si>
  <si>
    <t>+62 21 722 9818</t>
  </si>
  <si>
    <t>+62 21 722 9817</t>
  </si>
  <si>
    <t>Tax is serviced.</t>
  </si>
  <si>
    <t>http://dsplace.jakartablokm.com</t>
  </si>
  <si>
    <t>http://newtopgunbar.com</t>
  </si>
  <si>
    <t>http://oscarpub.jakartablokm.com</t>
  </si>
  <si>
    <t>http://www.everestcafe.com</t>
  </si>
  <si>
    <t>http://www.sportsmansbar.com</t>
  </si>
  <si>
    <t>http://www.onetreebar.com</t>
  </si>
  <si>
    <t>One Tree Tax has increased from 5.5 to 6.05</t>
  </si>
  <si>
    <t>Highway to Elle</t>
  </si>
  <si>
    <t>Jl. Faletehan I 4</t>
  </si>
  <si>
    <t>+62 21 727 89967</t>
  </si>
  <si>
    <t>Everest price has increased from 21850 to 24500</t>
  </si>
  <si>
    <t>Wrong percentage written on the bill for service. Service is taxed.</t>
  </si>
  <si>
    <t>D's Place Tax has increased from 5.0 to 7.0</t>
  </si>
  <si>
    <t>Average Price</t>
  </si>
  <si>
    <t>Everest price has DEcreased from 24500 to 24000</t>
  </si>
  <si>
    <t>G-String price has increased from 22000 to 25000 and reduced tax from 8% to 7.5%</t>
  </si>
  <si>
    <t>Everest price has increased from 24000 to 25000</t>
  </si>
  <si>
    <t>One Tree price has increased from 23000 to 26000 thus breaking the Rp30000 barrier and coming top of the charts.</t>
  </si>
  <si>
    <t>Sporties leaps into the lead with a whopping Rp5000 increase and is servicing the tax. They are, however, on a buy three get one free offer.</t>
  </si>
  <si>
    <t>Change</t>
  </si>
  <si>
    <t>http://</t>
  </si>
  <si>
    <t>Jl. Falatehan I No 16</t>
  </si>
  <si>
    <t>+62 21 739 6510</t>
  </si>
  <si>
    <t>http://www.mybarjakarta.com/</t>
  </si>
  <si>
    <t>+62 21 7280 1654</t>
  </si>
  <si>
    <t xml:space="preserve">Sporties still has the buy three get one free promo. This means if you're drinking in multiples of four the price is: </t>
  </si>
  <si>
    <t>One Tree has decreased Tax from 6.05% to 5.5%</t>
  </si>
  <si>
    <t>Highway has increased the price from 25,000 to 26,000</t>
  </si>
  <si>
    <t>Only G-String has increased the price for Ramadan! Shock Horror.</t>
  </si>
  <si>
    <t>Sporties no longer has the buy three get one free promo. This means it really is the most expensive place.</t>
  </si>
  <si>
    <t>One Tree Highway and D's are rushing to show solidarity with Sporties prices. Unfortunately …</t>
  </si>
  <si>
    <t>http://highwaytoelle.com</t>
  </si>
  <si>
    <t>http://www.oscarpubjakarta.com/</t>
  </si>
  <si>
    <t>No price increase in over two years.</t>
  </si>
  <si>
    <t>Top Gun has decided that popularity is going to be paid for, or are playing catch-up with Sportys.</t>
  </si>
  <si>
    <t>Highway has put in a sneaky price increase in by upping the service from 7% to 9%.</t>
  </si>
  <si>
    <t>G-String has dropped the price from 25000 to 24500 but increased service from 7.5% to 8.25% (don't believe the 17.5% bullshit on the bill)</t>
  </si>
  <si>
    <t>G-String has dropped the price again from 24500 to 23500.</t>
  </si>
  <si>
    <t>A period of stability comes to the Street of Broken Dreams.</t>
  </si>
  <si>
    <t>I know M Club is closed but let's assume the price would be the same as Top Gun. It'll probably open again as the economy picks up.</t>
  </si>
  <si>
    <t>Both Sporties and D's slap Rp2,000 on the price putting them in pole position for the race to Rp50,000 a beer.</t>
  </si>
  <si>
    <t>Oscars is merely moving itself into the pack.</t>
  </si>
  <si>
    <t>Maxi Bar</t>
  </si>
  <si>
    <t>Closed</t>
  </si>
  <si>
    <t>Service is taxed AND ROUNDED UP to 36000!.</t>
  </si>
  <si>
    <t>A bowl of indomie outside Top Gun is no longer a pleasant experience.</t>
  </si>
  <si>
    <t>Not the big change I expected after nearly three years</t>
  </si>
  <si>
    <t>Really odd pricing from Maxi Bar (One Tree), neither price or total.</t>
  </si>
  <si>
    <t>A lot of the bars no longer have a website - Facebook rules?</t>
  </si>
  <si>
    <t>Don’t take the websites to the right as current. A lot have gone and others are not being updated.</t>
  </si>
  <si>
    <t>Still really odd pricing from Maxi Bar, neither price nor total.</t>
  </si>
  <si>
    <t>I can't find my Everest receipt! Damn! I'm going to assume it's the same - almost everyone else is.</t>
  </si>
  <si>
    <t>A bowl of indomie outside Top Gun is possibly ok, not so many thugs around, but I didn't eat there this trip.</t>
  </si>
  <si>
    <t>Sporties is really trying now. It might just be working. The place was quite busy.</t>
  </si>
  <si>
    <t>A bowl of indomie outside Top Gun is now Rp10,000, but doesn't clear your nose out or make you sweat.</t>
  </si>
  <si>
    <t>Moon Rider</t>
  </si>
  <si>
    <t>Moon Rider's prices have to be a joke.</t>
  </si>
  <si>
    <t>Most bars are now on farcebook and no longer have a website.</t>
  </si>
  <si>
    <t>Service is taxed AND ROUNDED UP to the next thousand!</t>
  </si>
  <si>
    <t>Everest prices may have had capitals in the comment but they are the second cheapest.</t>
  </si>
  <si>
    <t>The whole street these days is a waste of time. Even the taxi mafia think so and are no longer there in force.</t>
  </si>
  <si>
    <t>Maxi Bar is now the cheapest. (By the way, anyone want to buy it?)</t>
  </si>
  <si>
    <t>A bowl of indomie outside Ex Top Gun is now Rp15,000, but I never tried it.</t>
  </si>
  <si>
    <t>Tax and service are lumped together.</t>
  </si>
  <si>
    <t>Enzo's Lounge</t>
  </si>
  <si>
    <t>I can't believe Top Gun has closed. It was one of the first, I thought it would be the last.</t>
  </si>
  <si>
    <t>Hardly any change in prices in three years.</t>
  </si>
  <si>
    <t>There are other 'niche' bars, but since I'm not niche, I never visited them.</t>
  </si>
  <si>
    <t>The new bar, Enzo's Lounge, is nice but expensive. Not far of the magic Rp50,000.</t>
  </si>
  <si>
    <t>There's not really a lot of point doing price comparisons with only three bars so this will be the last entry.</t>
  </si>
  <si>
    <t>Goodbye Street of Broken Dreams.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</si>
</sst>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10" fontId="0" fillId="0" borderId="0" xfId="0" applyNumberFormat="1"/>
    <xf numFmtId="0" fontId="0" fillId="0" borderId="0" xfId="0" applyNumberFormat="1"/>
    <xf numFmtId="0" fontId="0" fillId="0" borderId="0" xfId="0" quotePrefix="1"/>
    <xf numFmtId="0" fontId="5" fillId="0" borderId="0" xfId="1" applyAlignment="1" applyProtection="1"/>
    <xf numFmtId="0" fontId="6" fillId="0" borderId="0" xfId="0" applyFont="1"/>
    <xf numFmtId="0" fontId="7" fillId="0" borderId="0" xfId="0" applyFont="1"/>
    <xf numFmtId="0" fontId="1" fillId="0" borderId="0" xfId="0" applyFont="1"/>
    <xf numFmtId="0" fontId="1" fillId="0" borderId="0" xfId="0" applyNumberFormat="1" applyFont="1"/>
    <xf numFmtId="1" fontId="1" fillId="0" borderId="0" xfId="0" applyNumberFormat="1" applyFont="1"/>
    <xf numFmtId="0" fontId="6" fillId="0" borderId="0" xfId="0" applyFont="1" applyAlignment="1">
      <alignment horizontal="right"/>
    </xf>
    <xf numFmtId="0" fontId="5" fillId="0" borderId="0" xfId="1" applyFont="1" applyAlignment="1" applyProtection="1"/>
    <xf numFmtId="0" fontId="0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1" fontId="7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7" Type="http://schemas.openxmlformats.org/officeDocument/2006/relationships/hyperlink" Target="http://www.mybarjakarta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oscarpub.jakartablokm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://www.sportsmansbar.com/" TargetMode="External"/><Relationship Id="rId7" Type="http://schemas.openxmlformats.org/officeDocument/2006/relationships/hyperlink" Target="http://www.mybarjakarta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oscarpub.jakartablokm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oscarpub.jakartablokm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oscarpub.jakartablokm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oscarpub.jakartablokm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oscarpub.jakartablokm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oscarpub.jakartablokm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highwaytoelle.com/" TargetMode="External"/><Relationship Id="rId1" Type="http://schemas.openxmlformats.org/officeDocument/2006/relationships/hyperlink" Target="http://www.sportsmansbar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highwaytoelle.com/" TargetMode="External"/><Relationship Id="rId1" Type="http://schemas.openxmlformats.org/officeDocument/2006/relationships/hyperlink" Target="http://www.sportsmansbar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www.sportsmansbar.com/" TargetMode="External"/><Relationship Id="rId7" Type="http://schemas.openxmlformats.org/officeDocument/2006/relationships/hyperlink" Target="http://www.mybarjakarta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highwaytoelle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7" Type="http://schemas.openxmlformats.org/officeDocument/2006/relationships/hyperlink" Target="http://www.mybarjakarta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highwaytoelle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7" Type="http://schemas.openxmlformats.org/officeDocument/2006/relationships/hyperlink" Target="http://www.mybarjakarta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highwaytoelle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7" Type="http://schemas.openxmlformats.org/officeDocument/2006/relationships/hyperlink" Target="http://www.mybarjakarta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highwaytoelle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smansbar.com/" TargetMode="External"/><Relationship Id="rId7" Type="http://schemas.openxmlformats.org/officeDocument/2006/relationships/hyperlink" Target="http://www.mybarjakarta.com/" TargetMode="External"/><Relationship Id="rId2" Type="http://schemas.openxmlformats.org/officeDocument/2006/relationships/hyperlink" Target="http://www.onetreebar.com/" TargetMode="External"/><Relationship Id="rId1" Type="http://schemas.openxmlformats.org/officeDocument/2006/relationships/hyperlink" Target="http://www.everestcafe.com/" TargetMode="External"/><Relationship Id="rId6" Type="http://schemas.openxmlformats.org/officeDocument/2006/relationships/hyperlink" Target="http://oscarpub.jakartablokm.com/" TargetMode="External"/><Relationship Id="rId5" Type="http://schemas.openxmlformats.org/officeDocument/2006/relationships/hyperlink" Target="http://newtopgunbar.com/" TargetMode="External"/><Relationship Id="rId4" Type="http://schemas.openxmlformats.org/officeDocument/2006/relationships/hyperlink" Target="http://dsplace.jakartablok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A27" sqref="A27"/>
    </sheetView>
  </sheetViews>
  <sheetFormatPr defaultRowHeight="12.75" x14ac:dyDescent="0.2"/>
  <cols>
    <col min="1" max="1" width="18.28515625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/>
    </row>
    <row r="4" spans="1:17" ht="15.75" x14ac:dyDescent="0.25">
      <c r="A4" s="2"/>
      <c r="B4" s="3"/>
      <c r="C4" s="3"/>
      <c r="D4" s="3"/>
      <c r="E4" s="3"/>
    </row>
    <row r="5" spans="1:17" ht="15.75" x14ac:dyDescent="0.25">
      <c r="A5" s="2" t="s">
        <v>8</v>
      </c>
      <c r="B5">
        <v>35000</v>
      </c>
      <c r="C5" s="5">
        <v>0.21</v>
      </c>
      <c r="D5" s="5">
        <v>0</v>
      </c>
      <c r="E5" s="1">
        <f>B5*(1+C5)*(1+D5)</f>
        <v>42350</v>
      </c>
      <c r="F5" s="1">
        <f>E5-'17May15'!E5</f>
        <v>-3025.0000000000073</v>
      </c>
      <c r="H5" s="10" t="s">
        <v>108</v>
      </c>
    </row>
    <row r="6" spans="1:17" ht="15.75" x14ac:dyDescent="0.25">
      <c r="A6" s="2" t="s">
        <v>0</v>
      </c>
      <c r="B6" s="14" t="s">
        <v>88</v>
      </c>
      <c r="C6" s="5"/>
      <c r="D6" s="5"/>
      <c r="E6" s="1"/>
      <c r="F6" s="1"/>
    </row>
    <row r="7" spans="1:17" ht="15.75" x14ac:dyDescent="0.25">
      <c r="A7" s="2" t="s">
        <v>2</v>
      </c>
      <c r="B7">
        <v>35000</v>
      </c>
      <c r="C7" s="5">
        <v>7.0000000000000007E-2</v>
      </c>
      <c r="D7" s="5">
        <v>0.1</v>
      </c>
      <c r="E7" s="1">
        <f>B7*(1+C7+D7)</f>
        <v>40950.000000000007</v>
      </c>
      <c r="F7" s="1">
        <f>E7-'17May15'!E7</f>
        <v>0</v>
      </c>
      <c r="H7" t="s">
        <v>16</v>
      </c>
      <c r="O7" s="7"/>
      <c r="Q7" s="7"/>
    </row>
    <row r="8" spans="1:17" ht="15.75" x14ac:dyDescent="0.25">
      <c r="A8" s="2" t="s">
        <v>4</v>
      </c>
      <c r="B8" s="14" t="s">
        <v>88</v>
      </c>
      <c r="C8" s="5"/>
      <c r="D8" s="5"/>
      <c r="E8" s="1"/>
      <c r="F8" s="1"/>
      <c r="O8" s="7"/>
    </row>
    <row r="9" spans="1:17" ht="15.75" x14ac:dyDescent="0.25">
      <c r="A9" s="2" t="s">
        <v>109</v>
      </c>
      <c r="B9">
        <f>40000</f>
        <v>40000</v>
      </c>
      <c r="C9" s="5">
        <v>7.4999999999999997E-2</v>
      </c>
      <c r="D9" s="5">
        <v>0.1</v>
      </c>
      <c r="E9" s="1">
        <f>B9*(1+C9)*(1+D9)</f>
        <v>47300.000000000007</v>
      </c>
      <c r="F9" s="1">
        <v>0</v>
      </c>
      <c r="H9" t="s">
        <v>15</v>
      </c>
      <c r="N9" s="8"/>
    </row>
    <row r="10" spans="1:17" ht="15.75" x14ac:dyDescent="0.25">
      <c r="A10" s="2" t="s">
        <v>3</v>
      </c>
      <c r="B10" s="14" t="s">
        <v>88</v>
      </c>
      <c r="C10" s="5"/>
      <c r="D10" s="5"/>
      <c r="E10" s="1"/>
      <c r="F10" s="1"/>
      <c r="H10" s="10"/>
      <c r="N10" s="9"/>
    </row>
    <row r="11" spans="1:17" ht="15.75" x14ac:dyDescent="0.25">
      <c r="A11" s="2" t="s">
        <v>87</v>
      </c>
      <c r="B11" s="14" t="s">
        <v>88</v>
      </c>
      <c r="C11" s="5"/>
      <c r="D11" s="5"/>
      <c r="E11" s="1"/>
      <c r="F11" s="1"/>
    </row>
    <row r="12" spans="1:17" ht="15.75" x14ac:dyDescent="0.25">
      <c r="A12" s="2" t="s">
        <v>1</v>
      </c>
      <c r="B12" s="14" t="s">
        <v>88</v>
      </c>
      <c r="C12" s="5"/>
      <c r="D12" s="5"/>
      <c r="E12" s="1"/>
      <c r="F12" s="1"/>
      <c r="G12" s="10"/>
    </row>
    <row r="13" spans="1:17" ht="15.75" x14ac:dyDescent="0.25">
      <c r="A13" s="2" t="s">
        <v>7</v>
      </c>
      <c r="B13" s="14" t="s">
        <v>88</v>
      </c>
      <c r="C13" s="5"/>
      <c r="D13" s="5"/>
      <c r="E13" s="1"/>
      <c r="F13" s="17"/>
      <c r="G13" s="10"/>
    </row>
    <row r="14" spans="1:17" ht="15.75" x14ac:dyDescent="0.25">
      <c r="A14" s="2" t="s">
        <v>5</v>
      </c>
      <c r="B14" s="14" t="s">
        <v>88</v>
      </c>
      <c r="C14" s="5"/>
      <c r="D14" s="5"/>
      <c r="E14" s="1"/>
      <c r="F14" s="1"/>
      <c r="O14" s="7"/>
    </row>
    <row r="15" spans="1:17" ht="15.75" x14ac:dyDescent="0.25">
      <c r="A15" s="2"/>
      <c r="C15" s="6"/>
      <c r="F15" s="1"/>
    </row>
    <row r="16" spans="1:17" ht="15.75" x14ac:dyDescent="0.25">
      <c r="A16" s="2" t="s">
        <v>58</v>
      </c>
      <c r="B16" s="1">
        <f>AVERAGE(B5:B14)</f>
        <v>36666.666666666664</v>
      </c>
      <c r="C16" s="5">
        <f>AVERAGE(C5:C14)</f>
        <v>0.11833333333333335</v>
      </c>
      <c r="D16" s="5">
        <f>AVERAGE(D5:D14)</f>
        <v>6.6666666666666666E-2</v>
      </c>
      <c r="E16" s="1">
        <f>AVERAGE(E5:E14)</f>
        <v>43533.333333333336</v>
      </c>
      <c r="F16" s="1">
        <f>E16-'17May15'!E16</f>
        <v>1800</v>
      </c>
      <c r="N16" s="15"/>
    </row>
    <row r="17" spans="1:15" x14ac:dyDescent="0.2">
      <c r="C17" s="6"/>
      <c r="N17" s="9"/>
    </row>
    <row r="18" spans="1:15" ht="15.75" x14ac:dyDescent="0.25">
      <c r="A18" s="2" t="s">
        <v>107</v>
      </c>
      <c r="C18" s="6"/>
    </row>
    <row r="19" spans="1:15" ht="15.75" x14ac:dyDescent="0.25">
      <c r="A19" s="2"/>
      <c r="C19" s="6"/>
    </row>
    <row r="20" spans="1:15" x14ac:dyDescent="0.2">
      <c r="A20" s="10" t="s">
        <v>110</v>
      </c>
      <c r="B20" s="11"/>
      <c r="C20" s="12"/>
      <c r="D20" s="11"/>
      <c r="E20" s="11"/>
      <c r="F20" s="11"/>
      <c r="G20" s="11"/>
      <c r="H20" s="11"/>
      <c r="I20" s="11"/>
      <c r="J20" s="11"/>
      <c r="K20" s="11"/>
    </row>
    <row r="21" spans="1:15" x14ac:dyDescent="0.2">
      <c r="A21" s="10" t="s">
        <v>111</v>
      </c>
      <c r="B21" s="10"/>
      <c r="C21" s="10"/>
      <c r="D21" s="10"/>
      <c r="E21" s="10"/>
      <c r="F21" s="10"/>
      <c r="G21" s="11"/>
      <c r="H21" s="11"/>
      <c r="I21" s="11"/>
      <c r="J21" s="13"/>
      <c r="K21" s="11"/>
      <c r="O21" s="7"/>
    </row>
    <row r="22" spans="1:15" x14ac:dyDescent="0.2">
      <c r="A22" s="10" t="s">
        <v>112</v>
      </c>
      <c r="B22" s="10"/>
      <c r="C22" s="10"/>
      <c r="D22" s="10"/>
      <c r="E22" s="10"/>
      <c r="F22" s="10"/>
      <c r="G22" s="11"/>
      <c r="H22" s="11"/>
      <c r="I22" s="11"/>
      <c r="J22" s="13"/>
      <c r="K22" s="11"/>
      <c r="O22" s="7"/>
    </row>
    <row r="23" spans="1:15" x14ac:dyDescent="0.2">
      <c r="A23" s="10" t="s">
        <v>113</v>
      </c>
      <c r="B23" s="10"/>
      <c r="C23" s="10"/>
      <c r="D23" s="10"/>
      <c r="E23" s="10"/>
      <c r="F23" s="19"/>
      <c r="G23" s="11"/>
      <c r="H23" s="11"/>
      <c r="I23" s="11"/>
      <c r="J23" s="11"/>
      <c r="K23" s="11"/>
    </row>
    <row r="24" spans="1:15" x14ac:dyDescent="0.2">
      <c r="A24" s="10"/>
      <c r="B24" s="10"/>
      <c r="C24" s="10"/>
      <c r="D24" s="10"/>
      <c r="E24" s="10"/>
      <c r="F24" s="10"/>
    </row>
    <row r="25" spans="1:15" x14ac:dyDescent="0.2">
      <c r="A25" s="10" t="s">
        <v>114</v>
      </c>
      <c r="B25" s="10"/>
      <c r="C25" s="10"/>
      <c r="D25" s="10"/>
      <c r="E25" s="10"/>
      <c r="F25" s="10"/>
    </row>
    <row r="26" spans="1:15" x14ac:dyDescent="0.2">
      <c r="A26" s="10" t="s">
        <v>115</v>
      </c>
      <c r="B26" s="10"/>
      <c r="C26" s="10"/>
      <c r="D26" s="10"/>
      <c r="E26" s="10"/>
      <c r="F26" s="10"/>
    </row>
    <row r="27" spans="1:15" x14ac:dyDescent="0.2">
      <c r="A27" s="10"/>
      <c r="B27" s="10"/>
      <c r="C27" s="10"/>
      <c r="D27" s="10"/>
      <c r="E27" s="10"/>
      <c r="F27" s="10"/>
    </row>
    <row r="28" spans="1:15" x14ac:dyDescent="0.2">
      <c r="A28" s="10"/>
      <c r="B28" s="10"/>
      <c r="C28" s="10"/>
      <c r="D28" s="10"/>
      <c r="E28" s="10"/>
      <c r="F28" s="10"/>
    </row>
    <row r="29" spans="1:15" x14ac:dyDescent="0.2">
      <c r="A29" s="10"/>
      <c r="B29" s="10"/>
      <c r="C29" s="10"/>
      <c r="D29" s="10"/>
      <c r="E29" s="10"/>
      <c r="F29" s="1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4</v>
      </c>
      <c r="B5">
        <v>28000</v>
      </c>
      <c r="C5" s="5">
        <v>7.4999999999999997E-2</v>
      </c>
      <c r="D5" s="5">
        <v>0.1</v>
      </c>
      <c r="E5" s="1">
        <f t="shared" ref="E5:E10" si="0">B5*(1+C5)*(1+D5)</f>
        <v>33110</v>
      </c>
      <c r="F5" s="1">
        <f>E5-'03Jun08'!E5</f>
        <v>0</v>
      </c>
      <c r="H5" t="s">
        <v>15</v>
      </c>
      <c r="N5" t="s">
        <v>20</v>
      </c>
    </row>
    <row r="6" spans="1:17" ht="15.75" x14ac:dyDescent="0.25">
      <c r="A6" s="2" t="s">
        <v>52</v>
      </c>
      <c r="B6">
        <v>26000</v>
      </c>
      <c r="C6" s="5">
        <v>7.0000000000000007E-2</v>
      </c>
      <c r="D6" s="5">
        <v>0.1</v>
      </c>
      <c r="E6" s="1">
        <f t="shared" si="0"/>
        <v>30602.000000000004</v>
      </c>
      <c r="F6" s="1">
        <f>E6-'03Jun08'!E10</f>
        <v>1177</v>
      </c>
      <c r="H6" t="s">
        <v>15</v>
      </c>
      <c r="N6" t="s">
        <v>21</v>
      </c>
    </row>
    <row r="7" spans="1:17" ht="15.75" x14ac:dyDescent="0.25">
      <c r="A7" s="2" t="s">
        <v>8</v>
      </c>
      <c r="B7">
        <v>25000</v>
      </c>
      <c r="C7" s="5">
        <v>0.1</v>
      </c>
      <c r="D7" s="5">
        <v>0.1</v>
      </c>
      <c r="E7" s="1">
        <f t="shared" si="0"/>
        <v>30250.000000000007</v>
      </c>
      <c r="F7" s="1">
        <f>E7-'03Jun08'!E7</f>
        <v>0</v>
      </c>
      <c r="H7" t="s">
        <v>44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6</v>
      </c>
      <c r="B8">
        <v>26000</v>
      </c>
      <c r="C8" s="5">
        <v>5.5E-2</v>
      </c>
      <c r="D8" s="5">
        <v>0.1</v>
      </c>
      <c r="E8" s="1">
        <f t="shared" si="0"/>
        <v>30173.000000000004</v>
      </c>
      <c r="F8" s="1">
        <f>E8-'03Jun08'!E6</f>
        <v>-157.29999999999927</v>
      </c>
      <c r="H8" t="s">
        <v>15</v>
      </c>
      <c r="N8" t="s">
        <v>23</v>
      </c>
      <c r="O8" s="7" t="s">
        <v>26</v>
      </c>
    </row>
    <row r="9" spans="1:17" ht="15.75" x14ac:dyDescent="0.25">
      <c r="A9" s="2" t="s">
        <v>1</v>
      </c>
      <c r="B9">
        <v>25000</v>
      </c>
      <c r="C9" s="5">
        <v>7.4999999999999997E-2</v>
      </c>
      <c r="D9" s="5">
        <v>0.1</v>
      </c>
      <c r="E9" s="1">
        <f t="shared" si="0"/>
        <v>29562.500000000004</v>
      </c>
      <c r="F9" s="1">
        <f>E9-'03Jun08'!E8</f>
        <v>0</v>
      </c>
      <c r="H9" t="s">
        <v>15</v>
      </c>
      <c r="N9" s="8" t="s">
        <v>46</v>
      </c>
    </row>
    <row r="10" spans="1:17" ht="15.75" x14ac:dyDescent="0.25">
      <c r="A10" s="2" t="s">
        <v>0</v>
      </c>
      <c r="B10">
        <v>25000</v>
      </c>
      <c r="C10" s="5">
        <v>7.4999999999999997E-2</v>
      </c>
      <c r="D10" s="5">
        <v>0.1</v>
      </c>
      <c r="E10" s="1">
        <f t="shared" si="0"/>
        <v>29562.500000000004</v>
      </c>
      <c r="F10" s="1">
        <f>E10-'03Jun08'!E9</f>
        <v>0</v>
      </c>
      <c r="H10" t="s">
        <v>15</v>
      </c>
      <c r="N10" s="9" t="s">
        <v>5</v>
      </c>
    </row>
    <row r="11" spans="1:17" ht="15.75" x14ac:dyDescent="0.25">
      <c r="A11" s="2" t="s">
        <v>5</v>
      </c>
      <c r="B11">
        <v>25000</v>
      </c>
      <c r="C11" s="5">
        <v>7.4999999999999997E-2</v>
      </c>
      <c r="D11" s="5">
        <v>0.1</v>
      </c>
      <c r="E11" s="1">
        <f>B11*(1+C11+D11)</f>
        <v>29375</v>
      </c>
      <c r="F11" s="1">
        <f>E11-'03Jun08'!E11</f>
        <v>0</v>
      </c>
      <c r="H11" t="s">
        <v>16</v>
      </c>
      <c r="N11" t="s">
        <v>27</v>
      </c>
    </row>
    <row r="12" spans="1:17" ht="15.75" x14ac:dyDescent="0.25">
      <c r="A12" s="2" t="s">
        <v>3</v>
      </c>
      <c r="B12">
        <v>25000</v>
      </c>
      <c r="C12" s="5">
        <v>6.5000000000000002E-2</v>
      </c>
      <c r="D12" s="5">
        <v>0.1</v>
      </c>
      <c r="E12" s="1">
        <f>B12*(1+C12)*(1+D12)</f>
        <v>29287.500000000004</v>
      </c>
      <c r="F12" s="1">
        <f>E12-'03Jun08'!E12</f>
        <v>0</v>
      </c>
      <c r="H12" t="s">
        <v>15</v>
      </c>
      <c r="N12" t="s">
        <v>20</v>
      </c>
    </row>
    <row r="13" spans="1:17" ht="15.75" x14ac:dyDescent="0.25">
      <c r="A13" s="2" t="s">
        <v>2</v>
      </c>
      <c r="B13">
        <v>25000</v>
      </c>
      <c r="C13" s="5">
        <v>7.0000000000000007E-2</v>
      </c>
      <c r="D13" s="5">
        <v>0.1</v>
      </c>
      <c r="E13" s="1">
        <f>B13*(1+C13+D13)</f>
        <v>29250.000000000004</v>
      </c>
      <c r="F13" s="1">
        <f>E13-'03Jun08'!E13</f>
        <v>0</v>
      </c>
      <c r="H13" t="s">
        <v>16</v>
      </c>
      <c r="N13" t="s">
        <v>21</v>
      </c>
    </row>
    <row r="14" spans="1:17" ht="15.75" x14ac:dyDescent="0.25">
      <c r="A14" s="2" t="s">
        <v>7</v>
      </c>
      <c r="B14">
        <v>23500</v>
      </c>
      <c r="C14" s="5">
        <v>7.4999999999999997E-2</v>
      </c>
      <c r="D14" s="5">
        <v>0.1</v>
      </c>
      <c r="E14" s="1">
        <f>B14*(1+C14)*(1+D14)</f>
        <v>27788.750000000004</v>
      </c>
      <c r="F14" s="1">
        <f>E14-'03Jun08'!E14</f>
        <v>0</v>
      </c>
      <c r="H14" t="s">
        <v>15</v>
      </c>
      <c r="N14" t="s">
        <v>22</v>
      </c>
      <c r="O14" s="7" t="s">
        <v>28</v>
      </c>
    </row>
    <row r="15" spans="1:17" ht="15.75" x14ac:dyDescent="0.25">
      <c r="A15" s="2"/>
      <c r="C15" s="6"/>
      <c r="N15" t="s">
        <v>23</v>
      </c>
    </row>
    <row r="16" spans="1:17" ht="15.75" x14ac:dyDescent="0.25">
      <c r="A16" s="2" t="s">
        <v>58</v>
      </c>
      <c r="B16" s="1">
        <f>AVERAGE(B5:B14)</f>
        <v>25350</v>
      </c>
      <c r="C16" s="5">
        <f>AVERAGE(C5:C14)</f>
        <v>7.350000000000001E-2</v>
      </c>
      <c r="D16" s="5">
        <f>AVERAGE(D5:D14)</f>
        <v>9.9999999999999992E-2</v>
      </c>
      <c r="E16" s="1">
        <f>AVERAGE(E5:E14)</f>
        <v>29896.125</v>
      </c>
      <c r="F16" s="1">
        <f>E16-'03Jun08'!E16</f>
        <v>101.96999999999389</v>
      </c>
      <c r="N16" s="8" t="s">
        <v>47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x14ac:dyDescent="0.2">
      <c r="C19" s="6"/>
      <c r="N19" t="s">
        <v>20</v>
      </c>
    </row>
    <row r="20" spans="1:15" x14ac:dyDescent="0.2">
      <c r="A20" t="s">
        <v>71</v>
      </c>
      <c r="C20" s="6"/>
      <c r="N20" t="s">
        <v>21</v>
      </c>
    </row>
    <row r="21" spans="1:15" x14ac:dyDescent="0.2">
      <c r="A21" s="10" t="s">
        <v>72</v>
      </c>
      <c r="J21" s="1"/>
      <c r="N21" t="s">
        <v>22</v>
      </c>
      <c r="O21" s="7" t="s">
        <v>30</v>
      </c>
    </row>
    <row r="22" spans="1:15" x14ac:dyDescent="0.2">
      <c r="A22" s="10" t="s">
        <v>70</v>
      </c>
      <c r="J22" s="1">
        <f>E5*3/4</f>
        <v>24832.5</v>
      </c>
      <c r="N22" t="s">
        <v>23</v>
      </c>
    </row>
    <row r="23" spans="1:15" x14ac:dyDescent="0.2">
      <c r="F23" s="1"/>
      <c r="N23" t="s">
        <v>33</v>
      </c>
    </row>
    <row r="24" spans="1:15" x14ac:dyDescent="0.2">
      <c r="N24" s="9" t="s">
        <v>3</v>
      </c>
    </row>
    <row r="25" spans="1:15" ht="15.75" x14ac:dyDescent="0.25">
      <c r="A25" s="2"/>
      <c r="C25" s="6"/>
      <c r="N25" t="s">
        <v>31</v>
      </c>
    </row>
    <row r="26" spans="1:15" x14ac:dyDescent="0.2">
      <c r="C26" s="6"/>
      <c r="N26" t="s">
        <v>20</v>
      </c>
    </row>
    <row r="27" spans="1:15" x14ac:dyDescent="0.2">
      <c r="C27" s="6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I31" s="1"/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  <row r="65" spans="14:15" x14ac:dyDescent="0.2">
      <c r="N65" s="8" t="s">
        <v>65</v>
      </c>
    </row>
    <row r="66" spans="14:15" x14ac:dyDescent="0.2">
      <c r="N66" s="9" t="s">
        <v>8</v>
      </c>
    </row>
    <row r="67" spans="14:15" x14ac:dyDescent="0.2">
      <c r="N67" t="s">
        <v>66</v>
      </c>
    </row>
    <row r="68" spans="14:15" x14ac:dyDescent="0.2">
      <c r="N68" t="s">
        <v>20</v>
      </c>
    </row>
    <row r="69" spans="14:15" x14ac:dyDescent="0.2">
      <c r="N69" t="s">
        <v>21</v>
      </c>
    </row>
    <row r="70" spans="14:15" x14ac:dyDescent="0.2">
      <c r="N70" t="s">
        <v>22</v>
      </c>
      <c r="O70" s="7" t="s">
        <v>67</v>
      </c>
    </row>
    <row r="71" spans="14:15" x14ac:dyDescent="0.2">
      <c r="N71" t="s">
        <v>23</v>
      </c>
      <c r="O71" s="7" t="s">
        <v>69</v>
      </c>
    </row>
    <row r="72" spans="14:15" x14ac:dyDescent="0.2">
      <c r="N72" s="8" t="s">
        <v>68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16" r:id="rId6"/>
    <hyperlink ref="N72" r:id="rId7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4</v>
      </c>
      <c r="B5">
        <v>28000</v>
      </c>
      <c r="C5" s="5">
        <v>7.4999999999999997E-2</v>
      </c>
      <c r="D5" s="5">
        <v>0.1</v>
      </c>
      <c r="E5" s="1">
        <f t="shared" ref="E5:E10" si="0">B5*(1+C5)*(1+D5)</f>
        <v>33110</v>
      </c>
      <c r="F5" s="1">
        <f>E5-'06May08'!E5</f>
        <v>0</v>
      </c>
      <c r="H5" t="s">
        <v>15</v>
      </c>
      <c r="N5" t="s">
        <v>20</v>
      </c>
    </row>
    <row r="6" spans="1:17" ht="15.75" x14ac:dyDescent="0.25">
      <c r="A6" s="2" t="s">
        <v>6</v>
      </c>
      <c r="B6">
        <v>26000</v>
      </c>
      <c r="C6" s="5">
        <v>6.0499999999999998E-2</v>
      </c>
      <c r="D6" s="5">
        <v>0.1</v>
      </c>
      <c r="E6" s="1">
        <f t="shared" si="0"/>
        <v>30330.300000000003</v>
      </c>
      <c r="F6" s="1">
        <f>E6-'06May08'!E6</f>
        <v>0</v>
      </c>
      <c r="H6" t="s">
        <v>15</v>
      </c>
      <c r="N6" t="s">
        <v>21</v>
      </c>
    </row>
    <row r="7" spans="1:17" ht="15.75" x14ac:dyDescent="0.25">
      <c r="A7" s="2" t="s">
        <v>8</v>
      </c>
      <c r="B7">
        <v>25000</v>
      </c>
      <c r="C7" s="5">
        <v>0.1</v>
      </c>
      <c r="D7" s="5">
        <v>0.1</v>
      </c>
      <c r="E7" s="1">
        <f t="shared" si="0"/>
        <v>30250.000000000007</v>
      </c>
      <c r="F7">
        <v>0</v>
      </c>
      <c r="H7" t="s">
        <v>44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1</v>
      </c>
      <c r="B8">
        <v>25000</v>
      </c>
      <c r="C8" s="5">
        <v>7.4999999999999997E-2</v>
      </c>
      <c r="D8" s="5">
        <v>0.1</v>
      </c>
      <c r="E8" s="1">
        <f t="shared" si="0"/>
        <v>29562.500000000004</v>
      </c>
      <c r="F8" s="1">
        <f>E8-'06May08'!E8</f>
        <v>0</v>
      </c>
      <c r="H8" t="s">
        <v>15</v>
      </c>
      <c r="N8" t="s">
        <v>23</v>
      </c>
      <c r="O8" s="7" t="s">
        <v>26</v>
      </c>
    </row>
    <row r="9" spans="1:17" ht="15.75" x14ac:dyDescent="0.25">
      <c r="A9" s="2" t="s">
        <v>0</v>
      </c>
      <c r="B9">
        <v>25000</v>
      </c>
      <c r="C9" s="5">
        <v>7.4999999999999997E-2</v>
      </c>
      <c r="D9" s="5">
        <v>0.1</v>
      </c>
      <c r="E9" s="1">
        <f t="shared" si="0"/>
        <v>29562.500000000004</v>
      </c>
      <c r="F9" s="1">
        <f>E9-'06May08'!E7</f>
        <v>0</v>
      </c>
      <c r="H9" t="s">
        <v>15</v>
      </c>
      <c r="N9" s="8" t="s">
        <v>46</v>
      </c>
    </row>
    <row r="10" spans="1:17" ht="15.75" x14ac:dyDescent="0.25">
      <c r="A10" s="2" t="s">
        <v>52</v>
      </c>
      <c r="B10">
        <v>25000</v>
      </c>
      <c r="C10" s="5">
        <v>7.0000000000000007E-2</v>
      </c>
      <c r="D10" s="5">
        <v>0.1</v>
      </c>
      <c r="E10" s="1">
        <f t="shared" si="0"/>
        <v>29425.000000000004</v>
      </c>
      <c r="F10" s="1">
        <f>E10-'06May08'!E9</f>
        <v>0</v>
      </c>
      <c r="H10" t="s">
        <v>15</v>
      </c>
      <c r="N10" s="9" t="s">
        <v>5</v>
      </c>
    </row>
    <row r="11" spans="1:17" ht="15.75" x14ac:dyDescent="0.25">
      <c r="A11" s="2" t="s">
        <v>5</v>
      </c>
      <c r="B11">
        <v>25000</v>
      </c>
      <c r="C11" s="5">
        <v>7.4999999999999997E-2</v>
      </c>
      <c r="D11" s="5">
        <v>0.1</v>
      </c>
      <c r="E11" s="1">
        <f>B11*(1+C11+D11)</f>
        <v>29375</v>
      </c>
      <c r="F11" s="1">
        <f>E11-'06May08'!E10</f>
        <v>0</v>
      </c>
      <c r="H11" t="s">
        <v>16</v>
      </c>
      <c r="N11" t="s">
        <v>27</v>
      </c>
    </row>
    <row r="12" spans="1:17" ht="15.75" x14ac:dyDescent="0.25">
      <c r="A12" s="2" t="s">
        <v>3</v>
      </c>
      <c r="B12">
        <v>25000</v>
      </c>
      <c r="C12" s="5">
        <v>6.5000000000000002E-2</v>
      </c>
      <c r="D12" s="5">
        <v>0.1</v>
      </c>
      <c r="E12" s="1">
        <f>B12*(1+C12)*(1+D12)</f>
        <v>29287.500000000004</v>
      </c>
      <c r="F12" s="1">
        <f>E12-'06May08'!E11</f>
        <v>0</v>
      </c>
      <c r="H12" t="s">
        <v>15</v>
      </c>
      <c r="N12" t="s">
        <v>20</v>
      </c>
    </row>
    <row r="13" spans="1:17" ht="15.75" x14ac:dyDescent="0.25">
      <c r="A13" s="2" t="s">
        <v>2</v>
      </c>
      <c r="B13">
        <v>25000</v>
      </c>
      <c r="C13" s="5">
        <v>7.0000000000000007E-2</v>
      </c>
      <c r="D13" s="5">
        <v>0.1</v>
      </c>
      <c r="E13" s="1">
        <f>B13*(1+C13+D13)</f>
        <v>29250.000000000004</v>
      </c>
      <c r="F13" s="1">
        <f>E13-'06May08'!E12</f>
        <v>0</v>
      </c>
      <c r="H13" t="s">
        <v>16</v>
      </c>
      <c r="N13" t="s">
        <v>21</v>
      </c>
    </row>
    <row r="14" spans="1:17" ht="15.75" x14ac:dyDescent="0.25">
      <c r="A14" s="2" t="s">
        <v>7</v>
      </c>
      <c r="B14">
        <v>23500</v>
      </c>
      <c r="C14" s="5">
        <v>7.4999999999999997E-2</v>
      </c>
      <c r="D14" s="5">
        <v>0.1</v>
      </c>
      <c r="E14" s="1">
        <f>B14*(1+C14)*(1+D14)</f>
        <v>27788.750000000004</v>
      </c>
      <c r="F14" s="1">
        <f>E14-'06May08'!E13</f>
        <v>-1182.5</v>
      </c>
      <c r="H14" t="s">
        <v>15</v>
      </c>
      <c r="N14" t="s">
        <v>22</v>
      </c>
      <c r="O14" s="7" t="s">
        <v>28</v>
      </c>
    </row>
    <row r="15" spans="1:17" ht="15.75" x14ac:dyDescent="0.25">
      <c r="A15" s="2"/>
      <c r="C15" s="6"/>
      <c r="N15" t="s">
        <v>23</v>
      </c>
    </row>
    <row r="16" spans="1:17" ht="15.75" x14ac:dyDescent="0.25">
      <c r="A16" s="2" t="s">
        <v>58</v>
      </c>
      <c r="B16" s="1">
        <f>AVERAGE(B5:B14)</f>
        <v>25250</v>
      </c>
      <c r="C16" s="5">
        <f>AVERAGE(C5:C14)</f>
        <v>7.4049999999999991E-2</v>
      </c>
      <c r="D16" s="5">
        <f>AVERAGE(D5:D14)</f>
        <v>9.9999999999999992E-2</v>
      </c>
      <c r="E16" s="1">
        <f>AVERAGE(E5:E14)</f>
        <v>29794.155000000006</v>
      </c>
      <c r="F16" s="1">
        <f>E16-'06May08'!E16</f>
        <v>-80.739444444443507</v>
      </c>
      <c r="N16" s="8" t="s">
        <v>47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x14ac:dyDescent="0.2">
      <c r="C19" s="6"/>
      <c r="N19" t="s">
        <v>20</v>
      </c>
    </row>
    <row r="20" spans="1:15" x14ac:dyDescent="0.2">
      <c r="A20" t="s">
        <v>82</v>
      </c>
      <c r="C20" s="6"/>
      <c r="N20" t="s">
        <v>21</v>
      </c>
    </row>
    <row r="21" spans="1:15" x14ac:dyDescent="0.2">
      <c r="A21" s="10" t="s">
        <v>70</v>
      </c>
      <c r="J21" s="1">
        <f>E5*3/4</f>
        <v>24832.5</v>
      </c>
      <c r="N21" t="s">
        <v>22</v>
      </c>
      <c r="O21" s="7" t="s">
        <v>30</v>
      </c>
    </row>
    <row r="22" spans="1:15" x14ac:dyDescent="0.2">
      <c r="A22" s="10"/>
      <c r="N22" t="s">
        <v>23</v>
      </c>
    </row>
    <row r="23" spans="1:15" x14ac:dyDescent="0.2">
      <c r="F23" s="1"/>
      <c r="N23" t="s">
        <v>33</v>
      </c>
    </row>
    <row r="24" spans="1:15" x14ac:dyDescent="0.2">
      <c r="N24" s="9" t="s">
        <v>3</v>
      </c>
    </row>
    <row r="25" spans="1:15" ht="15.75" x14ac:dyDescent="0.25">
      <c r="A25" s="2"/>
      <c r="C25" s="6"/>
      <c r="N25" t="s">
        <v>31</v>
      </c>
    </row>
    <row r="26" spans="1:15" x14ac:dyDescent="0.2">
      <c r="C26" s="6"/>
      <c r="N26" t="s">
        <v>20</v>
      </c>
    </row>
    <row r="27" spans="1:15" x14ac:dyDescent="0.2">
      <c r="C27" s="6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  <row r="65" spans="14:15" x14ac:dyDescent="0.2">
      <c r="N65" s="8" t="s">
        <v>65</v>
      </c>
    </row>
    <row r="66" spans="14:15" x14ac:dyDescent="0.2">
      <c r="N66" s="9" t="s">
        <v>8</v>
      </c>
    </row>
    <row r="67" spans="14:15" x14ac:dyDescent="0.2">
      <c r="N67" t="s">
        <v>66</v>
      </c>
    </row>
    <row r="68" spans="14:15" x14ac:dyDescent="0.2">
      <c r="N68" t="s">
        <v>20</v>
      </c>
    </row>
    <row r="69" spans="14:15" x14ac:dyDescent="0.2">
      <c r="N69" t="s">
        <v>21</v>
      </c>
    </row>
    <row r="70" spans="14:15" x14ac:dyDescent="0.2">
      <c r="N70" t="s">
        <v>22</v>
      </c>
      <c r="O70" s="7" t="s">
        <v>67</v>
      </c>
    </row>
    <row r="71" spans="14:15" x14ac:dyDescent="0.2">
      <c r="N71" t="s">
        <v>23</v>
      </c>
      <c r="O71" s="7" t="s">
        <v>69</v>
      </c>
    </row>
    <row r="72" spans="14:15" x14ac:dyDescent="0.2">
      <c r="N72" s="8" t="s">
        <v>68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16" r:id="rId6"/>
    <hyperlink ref="N72" r:id="rId7"/>
  </hyperlinks>
  <pageMargins left="0.75" right="0.75" top="1" bottom="1" header="0.5" footer="0.5"/>
  <pageSetup orientation="portrait" r:id="rId8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4</v>
      </c>
      <c r="B5">
        <v>28000</v>
      </c>
      <c r="C5" s="5">
        <v>7.4999999999999997E-2</v>
      </c>
      <c r="D5" s="5">
        <v>0.1</v>
      </c>
      <c r="E5" s="1">
        <f>B5*(1+C5)*(1+D5)</f>
        <v>33110</v>
      </c>
      <c r="F5" s="1">
        <f>E5-'19Mar08'!E13</f>
        <v>5912.4999999999964</v>
      </c>
      <c r="H5" t="s">
        <v>15</v>
      </c>
      <c r="N5" t="s">
        <v>20</v>
      </c>
    </row>
    <row r="6" spans="1:17" ht="15.75" x14ac:dyDescent="0.25">
      <c r="A6" s="2" t="s">
        <v>6</v>
      </c>
      <c r="B6">
        <v>26000</v>
      </c>
      <c r="C6" s="5">
        <v>6.0499999999999998E-2</v>
      </c>
      <c r="D6" s="5">
        <v>0.1</v>
      </c>
      <c r="E6" s="1">
        <f>B6*(1+C6)*(1+D6)</f>
        <v>30330.300000000003</v>
      </c>
      <c r="F6" s="1">
        <f>E6-'19Mar08'!E5</f>
        <v>0</v>
      </c>
      <c r="H6" t="s">
        <v>15</v>
      </c>
      <c r="N6" t="s">
        <v>21</v>
      </c>
    </row>
    <row r="7" spans="1:17" ht="15.75" x14ac:dyDescent="0.25">
      <c r="A7" s="2" t="s">
        <v>0</v>
      </c>
      <c r="B7">
        <v>25000</v>
      </c>
      <c r="C7" s="5">
        <v>7.4999999999999997E-2</v>
      </c>
      <c r="D7" s="5">
        <v>0.1</v>
      </c>
      <c r="E7" s="1">
        <f>B7*(1+C7)*(1+D7)</f>
        <v>29562.500000000004</v>
      </c>
      <c r="F7" s="1">
        <f>E7-'19Mar08'!E6</f>
        <v>0</v>
      </c>
      <c r="H7" t="s">
        <v>15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1</v>
      </c>
      <c r="B8">
        <v>25000</v>
      </c>
      <c r="C8" s="5">
        <v>7.4999999999999997E-2</v>
      </c>
      <c r="D8" s="5">
        <v>0.1</v>
      </c>
      <c r="E8" s="1">
        <f>B8*(1+C8)*(1+D8)</f>
        <v>29562.500000000004</v>
      </c>
      <c r="F8" s="1">
        <f>E8-'19Mar08'!E7</f>
        <v>0</v>
      </c>
      <c r="H8" t="s">
        <v>15</v>
      </c>
      <c r="N8" t="s">
        <v>23</v>
      </c>
      <c r="O8" s="7" t="s">
        <v>26</v>
      </c>
    </row>
    <row r="9" spans="1:17" ht="15.75" x14ac:dyDescent="0.25">
      <c r="A9" s="2" t="s">
        <v>52</v>
      </c>
      <c r="B9">
        <v>25000</v>
      </c>
      <c r="C9" s="5">
        <v>7.0000000000000007E-2</v>
      </c>
      <c r="D9" s="5">
        <v>0.1</v>
      </c>
      <c r="E9" s="1">
        <f>B9*(1+C9)*(1+D9)</f>
        <v>29425.000000000004</v>
      </c>
      <c r="F9" s="1">
        <f>E9-'19Mar08'!E8</f>
        <v>0</v>
      </c>
      <c r="H9" t="s">
        <v>15</v>
      </c>
      <c r="N9" s="8" t="s">
        <v>46</v>
      </c>
    </row>
    <row r="10" spans="1:17" ht="15.75" x14ac:dyDescent="0.25">
      <c r="A10" s="2" t="s">
        <v>5</v>
      </c>
      <c r="B10">
        <v>25000</v>
      </c>
      <c r="C10" s="5">
        <v>7.4999999999999997E-2</v>
      </c>
      <c r="D10" s="5">
        <v>0.1</v>
      </c>
      <c r="E10" s="1">
        <f>B10*(1+C10+D10)</f>
        <v>29375</v>
      </c>
      <c r="F10" s="1">
        <f>E10-'19Mar08'!E9</f>
        <v>0</v>
      </c>
      <c r="H10" t="s">
        <v>16</v>
      </c>
      <c r="N10" s="9" t="s">
        <v>5</v>
      </c>
    </row>
    <row r="11" spans="1:17" ht="15.75" x14ac:dyDescent="0.25">
      <c r="A11" s="2" t="s">
        <v>3</v>
      </c>
      <c r="B11">
        <v>25000</v>
      </c>
      <c r="C11" s="5">
        <v>6.5000000000000002E-2</v>
      </c>
      <c r="D11" s="5">
        <v>0.1</v>
      </c>
      <c r="E11" s="1">
        <f>B11*(1+C11)*(1+D11)</f>
        <v>29287.500000000004</v>
      </c>
      <c r="F11" s="1">
        <f>E11-'19Mar08'!E11</f>
        <v>0</v>
      </c>
      <c r="H11" t="s">
        <v>15</v>
      </c>
      <c r="N11" t="s">
        <v>27</v>
      </c>
    </row>
    <row r="12" spans="1:17" ht="15.75" x14ac:dyDescent="0.25">
      <c r="A12" s="2" t="s">
        <v>2</v>
      </c>
      <c r="B12">
        <v>25000</v>
      </c>
      <c r="C12" s="5">
        <v>7.0000000000000007E-2</v>
      </c>
      <c r="D12" s="5">
        <v>0.1</v>
      </c>
      <c r="E12" s="1">
        <f>B12*(1+C12+D12)</f>
        <v>29250.000000000004</v>
      </c>
      <c r="F12" s="1">
        <f>E12-'19Mar08'!E12</f>
        <v>0</v>
      </c>
      <c r="H12" t="s">
        <v>16</v>
      </c>
      <c r="N12" t="s">
        <v>20</v>
      </c>
    </row>
    <row r="13" spans="1:17" ht="15.75" x14ac:dyDescent="0.25">
      <c r="A13" s="2" t="s">
        <v>7</v>
      </c>
      <c r="B13">
        <v>24500</v>
      </c>
      <c r="C13" s="5">
        <v>8.2500000000000004E-2</v>
      </c>
      <c r="D13" s="5">
        <v>0.1</v>
      </c>
      <c r="E13" s="1">
        <f>B13*(1+C13+D13)</f>
        <v>28971.250000000004</v>
      </c>
      <c r="F13" s="1">
        <f>E13-'19Mar08'!E10</f>
        <v>-403.74999999999636</v>
      </c>
      <c r="H13" t="s">
        <v>16</v>
      </c>
      <c r="N13" t="s">
        <v>21</v>
      </c>
    </row>
    <row r="14" spans="1:17" ht="15.75" x14ac:dyDescent="0.25">
      <c r="A14" s="2" t="s">
        <v>8</v>
      </c>
      <c r="B14" t="s">
        <v>9</v>
      </c>
      <c r="C14" s="5">
        <v>-99</v>
      </c>
      <c r="D14" s="5">
        <v>0.1</v>
      </c>
      <c r="E14" s="1" t="e">
        <f>B14*(1+C14)*(1+D14)</f>
        <v>#VALUE!</v>
      </c>
      <c r="F14">
        <v>0</v>
      </c>
      <c r="H14" t="s">
        <v>44</v>
      </c>
      <c r="N14" t="s">
        <v>22</v>
      </c>
      <c r="O14" s="7" t="s">
        <v>28</v>
      </c>
    </row>
    <row r="15" spans="1:17" ht="15.75" x14ac:dyDescent="0.25">
      <c r="A15" s="2"/>
      <c r="C15" s="6"/>
      <c r="N15" t="s">
        <v>23</v>
      </c>
    </row>
    <row r="16" spans="1:17" ht="15.75" x14ac:dyDescent="0.25">
      <c r="A16" s="2" t="s">
        <v>58</v>
      </c>
      <c r="B16" s="1">
        <f>AVERAGE(B5:B13)</f>
        <v>25388.888888888891</v>
      </c>
      <c r="C16" s="5">
        <f>AVERAGE(C5:C13)</f>
        <v>7.2000000000000008E-2</v>
      </c>
      <c r="D16" s="5">
        <f>AVERAGE(D5:D13)</f>
        <v>9.9999999999999992E-2</v>
      </c>
      <c r="E16" s="1">
        <f>AVERAGE(E5:E13)</f>
        <v>29874.89444444445</v>
      </c>
      <c r="F16" s="1">
        <f>E16-'19Mar08'!E16</f>
        <v>612.0833333333394</v>
      </c>
      <c r="N16" s="8" t="s">
        <v>47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x14ac:dyDescent="0.2">
      <c r="C19" s="6"/>
      <c r="N19" t="s">
        <v>20</v>
      </c>
    </row>
    <row r="20" spans="1:15" x14ac:dyDescent="0.2">
      <c r="A20" t="s">
        <v>81</v>
      </c>
      <c r="C20" s="6"/>
      <c r="N20" t="s">
        <v>21</v>
      </c>
    </row>
    <row r="21" spans="1:15" x14ac:dyDescent="0.2">
      <c r="A21" s="10" t="s">
        <v>63</v>
      </c>
      <c r="N21" t="s">
        <v>22</v>
      </c>
      <c r="O21" s="7" t="s">
        <v>30</v>
      </c>
    </row>
    <row r="22" spans="1:15" x14ac:dyDescent="0.2">
      <c r="A22" s="10"/>
      <c r="N22" t="s">
        <v>23</v>
      </c>
    </row>
    <row r="23" spans="1:15" x14ac:dyDescent="0.2">
      <c r="F23" s="1"/>
      <c r="N23" t="s">
        <v>33</v>
      </c>
    </row>
    <row r="24" spans="1:15" x14ac:dyDescent="0.2">
      <c r="N24" s="9" t="s">
        <v>3</v>
      </c>
    </row>
    <row r="25" spans="1:15" ht="15.75" x14ac:dyDescent="0.25">
      <c r="A25" s="2"/>
      <c r="C25" s="6"/>
      <c r="N25" t="s">
        <v>31</v>
      </c>
    </row>
    <row r="26" spans="1:15" x14ac:dyDescent="0.2">
      <c r="C26" s="6"/>
      <c r="N26" t="s">
        <v>20</v>
      </c>
    </row>
    <row r="27" spans="1:15" x14ac:dyDescent="0.2">
      <c r="C27" s="6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16" r:id="rId6"/>
  </hyperlinks>
  <pageMargins left="0.75" right="0.75" top="1" bottom="1" header="0.5" footer="0.5"/>
  <headerFooter alignWithMargins="0"/>
  <ignoredErrors>
    <ignoredError sqref="E10:E11" formula="1"/>
    <ignoredError sqref="E14" evalError="1"/>
    <ignoredError sqref="C16:D1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6</v>
      </c>
      <c r="B5">
        <v>26000</v>
      </c>
      <c r="C5" s="5">
        <v>6.0499999999999998E-2</v>
      </c>
      <c r="D5" s="5">
        <v>0.1</v>
      </c>
      <c r="E5" s="1">
        <f>B5*(1+C5)*(1+D5)</f>
        <v>30330.300000000003</v>
      </c>
      <c r="F5" s="1">
        <f>E5-'03Feb08'!E12</f>
        <v>3499.6500000000015</v>
      </c>
      <c r="H5" t="s">
        <v>15</v>
      </c>
      <c r="N5" t="s">
        <v>20</v>
      </c>
    </row>
    <row r="6" spans="1:17" ht="15.75" x14ac:dyDescent="0.25">
      <c r="A6" s="2" t="s">
        <v>0</v>
      </c>
      <c r="B6">
        <v>25000</v>
      </c>
      <c r="C6" s="5">
        <v>7.4999999999999997E-2</v>
      </c>
      <c r="D6" s="5">
        <v>0.1</v>
      </c>
      <c r="E6" s="1">
        <f>B6*(1+C6)*(1+D6)</f>
        <v>29562.500000000004</v>
      </c>
      <c r="F6" s="1">
        <f>E6-'03Feb08'!E6</f>
        <v>0</v>
      </c>
      <c r="H6" t="s">
        <v>15</v>
      </c>
      <c r="N6" t="s">
        <v>21</v>
      </c>
    </row>
    <row r="7" spans="1:17" ht="15.75" x14ac:dyDescent="0.25">
      <c r="A7" s="2" t="s">
        <v>1</v>
      </c>
      <c r="B7">
        <v>25000</v>
      </c>
      <c r="C7" s="5">
        <v>7.4999999999999997E-2</v>
      </c>
      <c r="D7" s="5">
        <v>0.1</v>
      </c>
      <c r="E7" s="1">
        <f>B7*(1+C7)*(1+D7)</f>
        <v>29562.500000000004</v>
      </c>
      <c r="F7" s="1">
        <f>E7-'03Feb08'!E5</f>
        <v>0</v>
      </c>
      <c r="H7" t="s">
        <v>15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52</v>
      </c>
      <c r="B8">
        <v>25000</v>
      </c>
      <c r="C8" s="5">
        <v>7.0000000000000007E-2</v>
      </c>
      <c r="D8" s="5">
        <v>0.1</v>
      </c>
      <c r="E8" s="1">
        <f>B8*(1+C8)*(1+D8)</f>
        <v>29425.000000000004</v>
      </c>
      <c r="F8" s="1">
        <f>E8-'03Feb08'!E7</f>
        <v>0</v>
      </c>
      <c r="H8" t="s">
        <v>16</v>
      </c>
      <c r="N8" t="s">
        <v>23</v>
      </c>
      <c r="O8" s="7" t="s">
        <v>26</v>
      </c>
    </row>
    <row r="9" spans="1:17" ht="15.75" x14ac:dyDescent="0.25">
      <c r="A9" s="2" t="s">
        <v>5</v>
      </c>
      <c r="B9">
        <v>25000</v>
      </c>
      <c r="C9" s="5">
        <v>7.4999999999999997E-2</v>
      </c>
      <c r="D9" s="5">
        <v>0.1</v>
      </c>
      <c r="E9" s="1">
        <f>B9*(1+C9+D9)</f>
        <v>29375</v>
      </c>
      <c r="F9" s="1">
        <f>E9-'03Feb08'!E8</f>
        <v>0</v>
      </c>
      <c r="H9" t="s">
        <v>16</v>
      </c>
      <c r="N9" s="8" t="s">
        <v>46</v>
      </c>
    </row>
    <row r="10" spans="1:17" ht="15.75" x14ac:dyDescent="0.25">
      <c r="A10" s="2" t="s">
        <v>7</v>
      </c>
      <c r="B10">
        <v>25000</v>
      </c>
      <c r="C10" s="5">
        <v>7.4999999999999997E-2</v>
      </c>
      <c r="D10" s="5">
        <v>0.1</v>
      </c>
      <c r="E10" s="1">
        <f>B10*(1+C10+D10)</f>
        <v>29375</v>
      </c>
      <c r="F10" s="1">
        <f>E10-'03Feb08'!E13</f>
        <v>3238.9999999999964</v>
      </c>
      <c r="H10" t="s">
        <v>15</v>
      </c>
      <c r="N10" s="9" t="s">
        <v>5</v>
      </c>
    </row>
    <row r="11" spans="1:17" ht="15.75" x14ac:dyDescent="0.25">
      <c r="A11" s="2" t="s">
        <v>3</v>
      </c>
      <c r="B11">
        <v>25000</v>
      </c>
      <c r="C11" s="5">
        <v>6.5000000000000002E-2</v>
      </c>
      <c r="D11" s="5">
        <v>0.1</v>
      </c>
      <c r="E11" s="1">
        <f>B11*(1+C11)*(1+D11)</f>
        <v>29287.500000000004</v>
      </c>
      <c r="F11" s="1">
        <f>E11-'03Feb08'!E10</f>
        <v>1171.5</v>
      </c>
      <c r="H11" t="s">
        <v>15</v>
      </c>
      <c r="N11" t="s">
        <v>27</v>
      </c>
    </row>
    <row r="12" spans="1:17" ht="15.75" x14ac:dyDescent="0.25">
      <c r="A12" s="2" t="s">
        <v>2</v>
      </c>
      <c r="B12">
        <v>25000</v>
      </c>
      <c r="C12" s="5">
        <v>7.0000000000000007E-2</v>
      </c>
      <c r="D12" s="5">
        <v>0.1</v>
      </c>
      <c r="E12" s="1">
        <f>B12*(1+C12+D12)</f>
        <v>29250.000000000004</v>
      </c>
      <c r="F12" s="1">
        <f>E12-'03Feb08'!E9</f>
        <v>0</v>
      </c>
      <c r="H12" t="s">
        <v>15</v>
      </c>
      <c r="N12" t="s">
        <v>20</v>
      </c>
    </row>
    <row r="13" spans="1:17" ht="15.75" x14ac:dyDescent="0.25">
      <c r="A13" s="2" t="s">
        <v>4</v>
      </c>
      <c r="B13">
        <v>23000</v>
      </c>
      <c r="C13" s="5">
        <v>7.4999999999999997E-2</v>
      </c>
      <c r="D13" s="5">
        <v>0.1</v>
      </c>
      <c r="E13" s="1">
        <f>B13*(1+C13)*(1+D13)</f>
        <v>27197.500000000004</v>
      </c>
      <c r="F13" s="1">
        <f>E13-'03Feb08'!E11</f>
        <v>0</v>
      </c>
      <c r="H13" t="s">
        <v>16</v>
      </c>
      <c r="N13" t="s">
        <v>21</v>
      </c>
    </row>
    <row r="14" spans="1:17" ht="15.75" x14ac:dyDescent="0.25">
      <c r="A14" s="2" t="s">
        <v>8</v>
      </c>
      <c r="B14" t="s">
        <v>9</v>
      </c>
      <c r="C14" s="5">
        <v>-99</v>
      </c>
      <c r="D14" s="5">
        <v>0.1</v>
      </c>
      <c r="E14" s="1" t="e">
        <f>B14*(1+C14)*(1+D14)</f>
        <v>#VALUE!</v>
      </c>
      <c r="F14">
        <v>0</v>
      </c>
      <c r="H14" t="s">
        <v>44</v>
      </c>
      <c r="N14" t="s">
        <v>22</v>
      </c>
      <c r="O14" s="7" t="s">
        <v>28</v>
      </c>
    </row>
    <row r="15" spans="1:17" ht="15.75" x14ac:dyDescent="0.25">
      <c r="A15" s="2"/>
      <c r="C15" s="6"/>
      <c r="N15" t="s">
        <v>23</v>
      </c>
    </row>
    <row r="16" spans="1:17" ht="15.75" x14ac:dyDescent="0.25">
      <c r="A16" s="2" t="s">
        <v>58</v>
      </c>
      <c r="B16" s="1">
        <f>AVERAGE(B5:B13)</f>
        <v>24888.888888888891</v>
      </c>
      <c r="C16" s="5">
        <f>AVERAGE(C5:C13)</f>
        <v>7.116666666666667E-2</v>
      </c>
      <c r="D16" s="5">
        <f>AVERAGE(D5:D13)</f>
        <v>9.9999999999999992E-2</v>
      </c>
      <c r="E16" s="1">
        <f>AVERAGE(E5:E13)</f>
        <v>29262.81111111111</v>
      </c>
      <c r="F16" s="1">
        <f>E16-'03Feb08'!E16</f>
        <v>878.90555555555329</v>
      </c>
      <c r="N16" s="8" t="s">
        <v>47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x14ac:dyDescent="0.2">
      <c r="C19" s="6"/>
      <c r="N19" t="s">
        <v>20</v>
      </c>
    </row>
    <row r="20" spans="1:15" x14ac:dyDescent="0.2">
      <c r="A20" t="s">
        <v>60</v>
      </c>
      <c r="C20" s="6"/>
      <c r="N20" t="s">
        <v>21</v>
      </c>
    </row>
    <row r="21" spans="1:15" x14ac:dyDescent="0.2">
      <c r="A21" s="10" t="s">
        <v>61</v>
      </c>
      <c r="N21" t="s">
        <v>22</v>
      </c>
      <c r="O21" s="7" t="s">
        <v>30</v>
      </c>
    </row>
    <row r="22" spans="1:15" x14ac:dyDescent="0.2">
      <c r="A22" s="10" t="s">
        <v>62</v>
      </c>
      <c r="N22" t="s">
        <v>23</v>
      </c>
    </row>
    <row r="23" spans="1:15" x14ac:dyDescent="0.2">
      <c r="F23" s="1"/>
      <c r="N23" t="s">
        <v>33</v>
      </c>
    </row>
    <row r="24" spans="1:15" x14ac:dyDescent="0.2">
      <c r="N24" s="9" t="s">
        <v>3</v>
      </c>
    </row>
    <row r="25" spans="1:15" ht="15.75" x14ac:dyDescent="0.25">
      <c r="A25" s="2"/>
      <c r="C25" s="6"/>
      <c r="N25" t="s">
        <v>31</v>
      </c>
    </row>
    <row r="26" spans="1:15" x14ac:dyDescent="0.2">
      <c r="C26" s="6"/>
      <c r="N26" t="s">
        <v>20</v>
      </c>
    </row>
    <row r="27" spans="1:15" x14ac:dyDescent="0.2">
      <c r="C27" s="6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16" r:id="rId6"/>
  </hyperlinks>
  <pageMargins left="0.75" right="0.75" top="1" bottom="1" header="0.5" footer="0.5"/>
  <headerFooter alignWithMargins="0"/>
  <ignoredErrors>
    <ignoredError sqref="C16:E16" formulaRange="1"/>
    <ignoredError sqref="E11:E12" formula="1"/>
    <ignoredError sqref="E14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1</v>
      </c>
      <c r="B5">
        <v>25000</v>
      </c>
      <c r="C5" s="5">
        <v>7.4999999999999997E-2</v>
      </c>
      <c r="D5" s="5">
        <v>0.1</v>
      </c>
      <c r="E5" s="1">
        <f>B5*(1+C5)*(1+D5)</f>
        <v>29562.500000000004</v>
      </c>
      <c r="F5" s="1">
        <f>E5-'05Jan08'!E6</f>
        <v>2365</v>
      </c>
      <c r="H5" t="s">
        <v>15</v>
      </c>
      <c r="N5" t="s">
        <v>20</v>
      </c>
    </row>
    <row r="6" spans="1:17" ht="15.75" x14ac:dyDescent="0.25">
      <c r="A6" s="2" t="s">
        <v>0</v>
      </c>
      <c r="B6">
        <v>25000</v>
      </c>
      <c r="C6" s="5">
        <v>7.4999999999999997E-2</v>
      </c>
      <c r="D6" s="5">
        <v>0.1</v>
      </c>
      <c r="E6" s="1">
        <f>B6*(1+C6)*(1+D6)</f>
        <v>29562.500000000004</v>
      </c>
      <c r="F6" s="1">
        <f>E6-'05Jan08'!E8</f>
        <v>2365</v>
      </c>
      <c r="H6" t="s">
        <v>15</v>
      </c>
      <c r="N6" t="s">
        <v>21</v>
      </c>
    </row>
    <row r="7" spans="1:17" ht="15.75" x14ac:dyDescent="0.25">
      <c r="A7" s="2" t="s">
        <v>52</v>
      </c>
      <c r="B7">
        <v>25000</v>
      </c>
      <c r="C7" s="5">
        <v>7.0000000000000007E-2</v>
      </c>
      <c r="D7" s="5">
        <v>0.1</v>
      </c>
      <c r="E7" s="1">
        <f>B7*(1+C7)*(1+D7)</f>
        <v>29425.000000000004</v>
      </c>
      <c r="F7" s="1">
        <f>E7-'05Jan08'!E9</f>
        <v>2354</v>
      </c>
      <c r="H7" t="s">
        <v>15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5</v>
      </c>
      <c r="B8">
        <v>25000</v>
      </c>
      <c r="C8" s="5">
        <v>7.4999999999999997E-2</v>
      </c>
      <c r="D8" s="5">
        <v>0.1</v>
      </c>
      <c r="E8" s="1">
        <f>B8*(1+C8+D8)</f>
        <v>29375</v>
      </c>
      <c r="F8" s="1">
        <f>E8-'05Jan08'!E13</f>
        <v>3525</v>
      </c>
      <c r="H8" t="s">
        <v>16</v>
      </c>
      <c r="N8" t="s">
        <v>23</v>
      </c>
      <c r="O8" s="7" t="s">
        <v>26</v>
      </c>
    </row>
    <row r="9" spans="1:17" ht="15.75" x14ac:dyDescent="0.25">
      <c r="A9" s="2" t="s">
        <v>2</v>
      </c>
      <c r="B9">
        <v>25000</v>
      </c>
      <c r="C9" s="5">
        <v>7.0000000000000007E-2</v>
      </c>
      <c r="D9" s="5">
        <v>0.1</v>
      </c>
      <c r="E9" s="1">
        <f>B9*(1+C9+D9)</f>
        <v>29250.000000000004</v>
      </c>
      <c r="F9" s="1">
        <f>E9-'05Jan08'!E12</f>
        <v>3260</v>
      </c>
      <c r="H9" t="s">
        <v>16</v>
      </c>
      <c r="N9" s="8" t="s">
        <v>46</v>
      </c>
    </row>
    <row r="10" spans="1:17" ht="15.75" x14ac:dyDescent="0.25">
      <c r="A10" s="2" t="s">
        <v>3</v>
      </c>
      <c r="B10">
        <v>24000</v>
      </c>
      <c r="C10" s="5">
        <v>6.5000000000000002E-2</v>
      </c>
      <c r="D10" s="5">
        <v>0.1</v>
      </c>
      <c r="E10" s="1">
        <f>B10*(1+C10)*(1+D10)</f>
        <v>28116.000000000004</v>
      </c>
      <c r="F10" s="1">
        <f>E10-'05Jan08'!E5</f>
        <v>-585.75</v>
      </c>
      <c r="H10" t="s">
        <v>15</v>
      </c>
      <c r="N10" s="9" t="s">
        <v>5</v>
      </c>
    </row>
    <row r="11" spans="1:17" ht="15.75" x14ac:dyDescent="0.25">
      <c r="A11" s="2" t="s">
        <v>4</v>
      </c>
      <c r="B11">
        <v>23000</v>
      </c>
      <c r="C11" s="5">
        <v>7.4999999999999997E-2</v>
      </c>
      <c r="D11" s="5">
        <v>0.1</v>
      </c>
      <c r="E11" s="1">
        <f>B11*(1+C11)*(1+D11)</f>
        <v>27197.500000000004</v>
      </c>
      <c r="F11" s="1">
        <f>E11-'05Jan08'!E7</f>
        <v>0</v>
      </c>
      <c r="H11" t="s">
        <v>15</v>
      </c>
      <c r="N11" t="s">
        <v>27</v>
      </c>
    </row>
    <row r="12" spans="1:17" ht="15.75" x14ac:dyDescent="0.25">
      <c r="A12" s="2" t="s">
        <v>6</v>
      </c>
      <c r="B12">
        <v>23000</v>
      </c>
      <c r="C12" s="5">
        <v>6.0499999999999998E-2</v>
      </c>
      <c r="D12" s="5">
        <v>0.1</v>
      </c>
      <c r="E12" s="1">
        <f>B12*(1+C12)*(1+D12)</f>
        <v>26830.65</v>
      </c>
      <c r="F12" s="1">
        <f>E12-'05Jan08'!E10</f>
        <v>0</v>
      </c>
      <c r="H12" t="s">
        <v>15</v>
      </c>
      <c r="N12" t="s">
        <v>20</v>
      </c>
    </row>
    <row r="13" spans="1:17" ht="15.75" x14ac:dyDescent="0.25">
      <c r="A13" s="2" t="s">
        <v>7</v>
      </c>
      <c r="B13">
        <v>22000</v>
      </c>
      <c r="C13" s="5">
        <v>0.08</v>
      </c>
      <c r="D13" s="5">
        <v>0.1</v>
      </c>
      <c r="E13" s="1">
        <f>B13*(1+C13)*(1+D13)</f>
        <v>26136.000000000004</v>
      </c>
      <c r="F13" s="1">
        <f>E13-'05Jan08'!E11</f>
        <v>0</v>
      </c>
      <c r="H13" t="s">
        <v>15</v>
      </c>
      <c r="N13" t="s">
        <v>21</v>
      </c>
    </row>
    <row r="14" spans="1:17" ht="15.75" x14ac:dyDescent="0.25">
      <c r="A14" s="2" t="s">
        <v>8</v>
      </c>
      <c r="B14" t="s">
        <v>9</v>
      </c>
      <c r="C14" s="5">
        <v>-99</v>
      </c>
      <c r="D14" s="5">
        <v>0.1</v>
      </c>
      <c r="E14" s="1" t="e">
        <f>B14*(1+C14)*(1+D14)</f>
        <v>#VALUE!</v>
      </c>
      <c r="H14" t="s">
        <v>44</v>
      </c>
      <c r="N14" t="s">
        <v>22</v>
      </c>
      <c r="O14" s="7" t="s">
        <v>28</v>
      </c>
    </row>
    <row r="15" spans="1:17" ht="15.75" x14ac:dyDescent="0.25">
      <c r="A15" s="2"/>
      <c r="C15" s="6"/>
      <c r="N15" t="s">
        <v>23</v>
      </c>
    </row>
    <row r="16" spans="1:17" ht="15.75" x14ac:dyDescent="0.25">
      <c r="A16" s="2" t="s">
        <v>58</v>
      </c>
      <c r="B16" s="1">
        <f>AVERAGE(B5:B13)</f>
        <v>24111.111111111109</v>
      </c>
      <c r="C16" s="5">
        <f>AVERAGE(C5:C13)</f>
        <v>7.1722222222222215E-2</v>
      </c>
      <c r="D16" s="5">
        <f>AVERAGE(D5:D13)</f>
        <v>9.9999999999999992E-2</v>
      </c>
      <c r="E16" s="1">
        <f>AVERAGE(E5:E13)</f>
        <v>28383.905555555557</v>
      </c>
      <c r="F16" s="1">
        <f>E16-'05Jan08'!E16</f>
        <v>1475.9166666666642</v>
      </c>
      <c r="N16" s="8" t="s">
        <v>47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x14ac:dyDescent="0.2">
      <c r="C19" s="6"/>
      <c r="N19" t="s">
        <v>20</v>
      </c>
    </row>
    <row r="20" spans="1:15" x14ac:dyDescent="0.2">
      <c r="A20" t="s">
        <v>57</v>
      </c>
      <c r="C20" s="6"/>
      <c r="N20" t="s">
        <v>21</v>
      </c>
    </row>
    <row r="21" spans="1:15" x14ac:dyDescent="0.2">
      <c r="A21" s="10" t="s">
        <v>59</v>
      </c>
      <c r="N21" t="s">
        <v>22</v>
      </c>
      <c r="O21" s="7" t="s">
        <v>30</v>
      </c>
    </row>
    <row r="22" spans="1:15" x14ac:dyDescent="0.2">
      <c r="A22" s="10"/>
      <c r="N22" t="s">
        <v>23</v>
      </c>
    </row>
    <row r="23" spans="1:15" x14ac:dyDescent="0.2">
      <c r="F23" s="1"/>
      <c r="N23" t="s">
        <v>33</v>
      </c>
    </row>
    <row r="24" spans="1:15" x14ac:dyDescent="0.2">
      <c r="N24" s="9" t="s">
        <v>3</v>
      </c>
    </row>
    <row r="25" spans="1:15" ht="15.75" x14ac:dyDescent="0.25">
      <c r="A25" s="2"/>
      <c r="C25" s="6"/>
      <c r="N25" t="s">
        <v>31</v>
      </c>
    </row>
    <row r="26" spans="1:15" x14ac:dyDescent="0.2">
      <c r="C26" s="6"/>
      <c r="N26" t="s">
        <v>20</v>
      </c>
    </row>
    <row r="27" spans="1:15" x14ac:dyDescent="0.2">
      <c r="C27" s="6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16" r:id="rId6"/>
  </hyperlinks>
  <pageMargins left="0.75" right="0.75" top="1" bottom="1" header="0.5" footer="0.5"/>
  <pageSetup paperSize="9" orientation="portrait" horizontalDpi="1200" verticalDpi="1200" r:id="rId7"/>
  <headerFooter alignWithMargins="0"/>
  <ignoredErrors>
    <ignoredError sqref="C16:D16" formulaRange="1"/>
    <ignoredError sqref="E14" evalErro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3</v>
      </c>
      <c r="B5">
        <v>24500</v>
      </c>
      <c r="C5" s="5">
        <v>6.5000000000000002E-2</v>
      </c>
      <c r="D5" s="5">
        <v>0.1</v>
      </c>
      <c r="E5" s="1">
        <f t="shared" ref="E5:E11" si="0">B5*(1+C5)*(1+D5)</f>
        <v>28701.750000000004</v>
      </c>
      <c r="F5" s="1">
        <f>E5-'13Nov07'!E12</f>
        <v>3104.4750000000022</v>
      </c>
      <c r="H5" t="s">
        <v>15</v>
      </c>
      <c r="N5" t="s">
        <v>20</v>
      </c>
    </row>
    <row r="6" spans="1:17" ht="15.75" x14ac:dyDescent="0.25">
      <c r="A6" s="2" t="s">
        <v>1</v>
      </c>
      <c r="B6">
        <v>23000</v>
      </c>
      <c r="C6" s="5">
        <v>7.4999999999999997E-2</v>
      </c>
      <c r="D6" s="5">
        <v>0.1</v>
      </c>
      <c r="E6" s="1">
        <f t="shared" si="0"/>
        <v>27197.500000000004</v>
      </c>
      <c r="F6" s="1">
        <f>E6-'13Nov07'!E5</f>
        <v>0</v>
      </c>
      <c r="H6" t="s">
        <v>15</v>
      </c>
      <c r="N6" t="s">
        <v>21</v>
      </c>
    </row>
    <row r="7" spans="1:17" ht="15.75" x14ac:dyDescent="0.25">
      <c r="A7" s="2" t="s">
        <v>4</v>
      </c>
      <c r="B7">
        <v>23000</v>
      </c>
      <c r="C7" s="5">
        <v>7.4999999999999997E-2</v>
      </c>
      <c r="D7" s="5">
        <v>0.1</v>
      </c>
      <c r="E7" s="1">
        <f t="shared" si="0"/>
        <v>27197.500000000004</v>
      </c>
      <c r="F7" s="1">
        <f>E7-'13Nov07'!E6</f>
        <v>0</v>
      </c>
      <c r="H7" t="s">
        <v>15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0</v>
      </c>
      <c r="B8">
        <v>23000</v>
      </c>
      <c r="C8" s="5">
        <v>7.4999999999999997E-2</v>
      </c>
      <c r="D8" s="5">
        <v>0.1</v>
      </c>
      <c r="E8" s="1">
        <f t="shared" si="0"/>
        <v>27197.500000000004</v>
      </c>
      <c r="F8" s="1">
        <f>E8-'13Nov07'!E7</f>
        <v>0</v>
      </c>
      <c r="H8" t="s">
        <v>15</v>
      </c>
      <c r="N8" t="s">
        <v>23</v>
      </c>
      <c r="O8" s="7" t="s">
        <v>26</v>
      </c>
    </row>
    <row r="9" spans="1:17" ht="15.75" x14ac:dyDescent="0.25">
      <c r="A9" s="2" t="s">
        <v>52</v>
      </c>
      <c r="B9">
        <v>23000</v>
      </c>
      <c r="C9" s="5">
        <v>7.0000000000000007E-2</v>
      </c>
      <c r="D9" s="5">
        <v>0.1</v>
      </c>
      <c r="E9" s="1">
        <f t="shared" si="0"/>
        <v>27071.000000000004</v>
      </c>
      <c r="F9">
        <v>0</v>
      </c>
      <c r="H9" t="s">
        <v>15</v>
      </c>
      <c r="N9" s="8" t="s">
        <v>46</v>
      </c>
    </row>
    <row r="10" spans="1:17" ht="15.75" x14ac:dyDescent="0.25">
      <c r="A10" s="2" t="s">
        <v>6</v>
      </c>
      <c r="B10">
        <v>23000</v>
      </c>
      <c r="C10" s="5">
        <v>6.0499999999999998E-2</v>
      </c>
      <c r="D10" s="5">
        <v>0.1</v>
      </c>
      <c r="E10" s="1">
        <f t="shared" si="0"/>
        <v>26830.65</v>
      </c>
      <c r="F10" s="1">
        <f>E10-'13Nov07'!E8</f>
        <v>139.14999999999782</v>
      </c>
      <c r="H10" t="s">
        <v>15</v>
      </c>
      <c r="N10" s="9" t="s">
        <v>5</v>
      </c>
    </row>
    <row r="11" spans="1:17" ht="15.75" x14ac:dyDescent="0.25">
      <c r="A11" s="2" t="s">
        <v>7</v>
      </c>
      <c r="B11">
        <v>22000</v>
      </c>
      <c r="C11" s="5">
        <v>0.08</v>
      </c>
      <c r="D11" s="5">
        <v>0.1</v>
      </c>
      <c r="E11" s="1">
        <f t="shared" si="0"/>
        <v>26136.000000000004</v>
      </c>
      <c r="F11" s="1">
        <f>E11-'13Nov07'!E9</f>
        <v>0</v>
      </c>
      <c r="H11" t="s">
        <v>15</v>
      </c>
      <c r="N11" t="s">
        <v>27</v>
      </c>
    </row>
    <row r="12" spans="1:17" ht="15.75" x14ac:dyDescent="0.25">
      <c r="A12" s="2" t="s">
        <v>2</v>
      </c>
      <c r="B12">
        <v>22600</v>
      </c>
      <c r="C12" s="5">
        <v>0.05</v>
      </c>
      <c r="D12" s="5">
        <v>0.1</v>
      </c>
      <c r="E12" s="1">
        <f>B12*(1+C12+D12)</f>
        <v>25990.000000000004</v>
      </c>
      <c r="F12" s="1">
        <f>E12-'13Nov07'!E10</f>
        <v>0</v>
      </c>
      <c r="H12" t="s">
        <v>16</v>
      </c>
      <c r="N12" t="s">
        <v>20</v>
      </c>
    </row>
    <row r="13" spans="1:17" ht="15.75" x14ac:dyDescent="0.25">
      <c r="A13" s="2" t="s">
        <v>5</v>
      </c>
      <c r="B13">
        <v>22000</v>
      </c>
      <c r="C13" s="5">
        <v>7.4999999999999997E-2</v>
      </c>
      <c r="D13" s="5">
        <v>0.1</v>
      </c>
      <c r="E13" s="1">
        <f>B13*(1+C13+D13)</f>
        <v>25850</v>
      </c>
      <c r="F13" s="1">
        <f>E13-'13Nov07'!E11</f>
        <v>0</v>
      </c>
      <c r="H13" t="s">
        <v>16</v>
      </c>
      <c r="N13" t="s">
        <v>21</v>
      </c>
    </row>
    <row r="14" spans="1:17" ht="15.75" x14ac:dyDescent="0.25">
      <c r="A14" s="2" t="s">
        <v>8</v>
      </c>
      <c r="B14" t="s">
        <v>9</v>
      </c>
      <c r="C14" s="5">
        <v>-99</v>
      </c>
      <c r="D14" s="5">
        <v>0.1</v>
      </c>
      <c r="E14" s="1" t="e">
        <f>B14*(1+C14)*(1+D14)</f>
        <v>#VALUE!</v>
      </c>
      <c r="H14" t="s">
        <v>44</v>
      </c>
      <c r="N14" t="s">
        <v>22</v>
      </c>
      <c r="O14" s="7" t="s">
        <v>28</v>
      </c>
    </row>
    <row r="15" spans="1:17" ht="15.75" x14ac:dyDescent="0.25">
      <c r="A15" s="2"/>
      <c r="C15" s="6"/>
      <c r="N15" t="s">
        <v>23</v>
      </c>
    </row>
    <row r="16" spans="1:17" ht="15.75" x14ac:dyDescent="0.25">
      <c r="A16" s="2" t="s">
        <v>58</v>
      </c>
      <c r="B16">
        <f>AVERAGE(B5:B14)</f>
        <v>22900</v>
      </c>
      <c r="C16" s="5">
        <f>AVERAGE(C5:C13)</f>
        <v>6.9500000000000006E-2</v>
      </c>
      <c r="D16" s="5">
        <f>AVERAGE(D5:D13)</f>
        <v>9.9999999999999992E-2</v>
      </c>
      <c r="E16" s="1">
        <f>AVERAGE(E5:E13)</f>
        <v>26907.988888888893</v>
      </c>
      <c r="F16" s="1">
        <f>E16-'13Nov07'!E15</f>
        <v>425.82951388888978</v>
      </c>
      <c r="N16" s="8" t="s">
        <v>47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x14ac:dyDescent="0.2">
      <c r="N19" t="s">
        <v>20</v>
      </c>
    </row>
    <row r="20" spans="1:15" x14ac:dyDescent="0.2">
      <c r="A20" t="s">
        <v>51</v>
      </c>
      <c r="N20" t="s">
        <v>21</v>
      </c>
    </row>
    <row r="21" spans="1:15" x14ac:dyDescent="0.2">
      <c r="A21" s="10" t="s">
        <v>55</v>
      </c>
      <c r="N21" t="s">
        <v>22</v>
      </c>
      <c r="O21" s="7" t="s">
        <v>30</v>
      </c>
    </row>
    <row r="22" spans="1:15" x14ac:dyDescent="0.2">
      <c r="A22" s="10"/>
      <c r="N22" t="s">
        <v>23</v>
      </c>
    </row>
    <row r="23" spans="1:15" x14ac:dyDescent="0.2">
      <c r="N23" t="s">
        <v>33</v>
      </c>
    </row>
    <row r="24" spans="1:15" x14ac:dyDescent="0.2">
      <c r="N24" s="9" t="s">
        <v>3</v>
      </c>
    </row>
    <row r="25" spans="1:15" x14ac:dyDescent="0.2">
      <c r="N25" t="s">
        <v>31</v>
      </c>
    </row>
    <row r="26" spans="1:15" x14ac:dyDescent="0.2">
      <c r="N26" t="s">
        <v>20</v>
      </c>
    </row>
    <row r="27" spans="1:15" x14ac:dyDescent="0.2">
      <c r="N27" t="s">
        <v>21</v>
      </c>
    </row>
    <row r="28" spans="1:15" x14ac:dyDescent="0.2">
      <c r="N28" t="s">
        <v>22</v>
      </c>
      <c r="O28" s="7" t="s">
        <v>32</v>
      </c>
    </row>
    <row r="29" spans="1:15" x14ac:dyDescent="0.2">
      <c r="N29" t="s">
        <v>23</v>
      </c>
    </row>
    <row r="30" spans="1:15" x14ac:dyDescent="0.2">
      <c r="N30" s="8" t="s">
        <v>48</v>
      </c>
    </row>
    <row r="31" spans="1:15" ht="15.75" x14ac:dyDescent="0.25">
      <c r="A31" s="2"/>
      <c r="N31" s="9" t="s">
        <v>4</v>
      </c>
    </row>
    <row r="32" spans="1:15" x14ac:dyDescent="0.2">
      <c r="N32" t="s">
        <v>34</v>
      </c>
    </row>
    <row r="33" spans="1:15" x14ac:dyDescent="0.2">
      <c r="N33" t="s">
        <v>20</v>
      </c>
    </row>
    <row r="34" spans="1:15" x14ac:dyDescent="0.2">
      <c r="A34" s="10"/>
      <c r="N34" t="s">
        <v>21</v>
      </c>
    </row>
    <row r="35" spans="1:15" x14ac:dyDescent="0.2">
      <c r="N35" t="s">
        <v>22</v>
      </c>
      <c r="O35" s="7" t="s">
        <v>35</v>
      </c>
    </row>
    <row r="36" spans="1:15" x14ac:dyDescent="0.2">
      <c r="N36" t="s">
        <v>23</v>
      </c>
    </row>
    <row r="37" spans="1:15" x14ac:dyDescent="0.2">
      <c r="N37" s="8" t="s">
        <v>49</v>
      </c>
    </row>
    <row r="38" spans="1:15" x14ac:dyDescent="0.2">
      <c r="N38" s="9" t="s">
        <v>1</v>
      </c>
    </row>
    <row r="39" spans="1:15" x14ac:dyDescent="0.2">
      <c r="N39" t="s">
        <v>36</v>
      </c>
    </row>
    <row r="40" spans="1:15" x14ac:dyDescent="0.2">
      <c r="N40" t="s">
        <v>20</v>
      </c>
    </row>
    <row r="41" spans="1:15" x14ac:dyDescent="0.2">
      <c r="N41" t="s">
        <v>21</v>
      </c>
    </row>
    <row r="42" spans="1:15" x14ac:dyDescent="0.2">
      <c r="N42" t="s">
        <v>22</v>
      </c>
      <c r="O42" s="7" t="s">
        <v>37</v>
      </c>
    </row>
    <row r="43" spans="1:15" x14ac:dyDescent="0.2">
      <c r="N43" t="s">
        <v>23</v>
      </c>
      <c r="O43" s="7" t="s">
        <v>38</v>
      </c>
    </row>
    <row r="44" spans="1:15" x14ac:dyDescent="0.2">
      <c r="N44" t="s">
        <v>33</v>
      </c>
    </row>
    <row r="45" spans="1:15" x14ac:dyDescent="0.2">
      <c r="N45" s="9" t="s">
        <v>2</v>
      </c>
    </row>
    <row r="46" spans="1:15" x14ac:dyDescent="0.2">
      <c r="N46" t="s">
        <v>39</v>
      </c>
    </row>
    <row r="47" spans="1:15" x14ac:dyDescent="0.2">
      <c r="N47" t="s">
        <v>20</v>
      </c>
    </row>
    <row r="48" spans="1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16" r:id="rId6"/>
  </hyperlinks>
  <pageMargins left="0.75" right="0.75" top="1" bottom="1" header="0.5" footer="0.5"/>
  <pageSetup paperSize="9" orientation="portrait" horizontalDpi="300" verticalDpi="300" r:id="rId7"/>
  <headerFooter alignWithMargins="0"/>
  <ignoredErrors>
    <ignoredError sqref="C16:D16" formulaRange="1"/>
    <ignoredError sqref="E14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A19" sqref="A19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1</v>
      </c>
      <c r="B5">
        <v>23000</v>
      </c>
      <c r="C5" s="5">
        <v>7.4999999999999997E-2</v>
      </c>
      <c r="D5" s="5">
        <v>0.1</v>
      </c>
      <c r="E5" s="1">
        <f>B5*(1+C5)*(1+D5)</f>
        <v>27197.500000000004</v>
      </c>
      <c r="F5">
        <v>0</v>
      </c>
      <c r="H5" t="s">
        <v>15</v>
      </c>
      <c r="N5" t="s">
        <v>20</v>
      </c>
    </row>
    <row r="6" spans="1:17" ht="15.75" x14ac:dyDescent="0.25">
      <c r="A6" s="2" t="s">
        <v>4</v>
      </c>
      <c r="B6">
        <v>23000</v>
      </c>
      <c r="C6" s="5">
        <v>7.4999999999999997E-2</v>
      </c>
      <c r="D6" s="5">
        <v>0.1</v>
      </c>
      <c r="E6" s="1">
        <f>B6*(1+C6)*(1+D6)</f>
        <v>27197.500000000004</v>
      </c>
      <c r="F6">
        <v>0</v>
      </c>
      <c r="H6" t="s">
        <v>15</v>
      </c>
      <c r="N6" t="s">
        <v>21</v>
      </c>
    </row>
    <row r="7" spans="1:17" ht="15.75" x14ac:dyDescent="0.25">
      <c r="A7" s="2" t="s">
        <v>0</v>
      </c>
      <c r="B7">
        <v>23000</v>
      </c>
      <c r="C7" s="5">
        <v>7.4999999999999997E-2</v>
      </c>
      <c r="D7" s="5">
        <v>0.1</v>
      </c>
      <c r="E7" s="1">
        <f>B7*(1+C7)*(1+D7)</f>
        <v>27197.500000000004</v>
      </c>
      <c r="F7">
        <v>0</v>
      </c>
      <c r="H7" t="s">
        <v>15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6</v>
      </c>
      <c r="B8">
        <v>23000</v>
      </c>
      <c r="C8" s="5">
        <v>5.5E-2</v>
      </c>
      <c r="D8" s="5">
        <v>0.1</v>
      </c>
      <c r="E8" s="1">
        <f>B8*(1+C8)*(1+D8)</f>
        <v>26691.500000000004</v>
      </c>
      <c r="F8">
        <v>0</v>
      </c>
      <c r="H8" t="s">
        <v>56</v>
      </c>
      <c r="N8" t="s">
        <v>23</v>
      </c>
      <c r="O8" s="7" t="s">
        <v>26</v>
      </c>
    </row>
    <row r="9" spans="1:17" ht="15.75" x14ac:dyDescent="0.25">
      <c r="A9" s="2" t="s">
        <v>7</v>
      </c>
      <c r="B9">
        <v>22000</v>
      </c>
      <c r="C9" s="5">
        <v>0.08</v>
      </c>
      <c r="D9" s="5">
        <v>0.1</v>
      </c>
      <c r="E9" s="1">
        <f>B9*(1+C9)*(1+D9)</f>
        <v>26136.000000000004</v>
      </c>
      <c r="F9">
        <v>0</v>
      </c>
      <c r="H9" t="s">
        <v>15</v>
      </c>
      <c r="N9" s="8" t="s">
        <v>46</v>
      </c>
    </row>
    <row r="10" spans="1:17" ht="15.75" x14ac:dyDescent="0.25">
      <c r="A10" s="2" t="s">
        <v>2</v>
      </c>
      <c r="B10">
        <v>22600</v>
      </c>
      <c r="C10" s="5">
        <v>0.05</v>
      </c>
      <c r="D10" s="5">
        <v>0.1</v>
      </c>
      <c r="E10" s="1">
        <f>B10*(1+C10+D10)</f>
        <v>25990.000000000004</v>
      </c>
      <c r="F10">
        <v>0</v>
      </c>
      <c r="H10" t="s">
        <v>16</v>
      </c>
      <c r="N10" s="9" t="s">
        <v>5</v>
      </c>
    </row>
    <row r="11" spans="1:17" ht="15.75" x14ac:dyDescent="0.25">
      <c r="A11" s="2" t="s">
        <v>5</v>
      </c>
      <c r="B11">
        <v>22000</v>
      </c>
      <c r="C11" s="5">
        <v>7.4999999999999997E-2</v>
      </c>
      <c r="D11" s="5">
        <v>0.1</v>
      </c>
      <c r="E11" s="1">
        <f>B11*(1+C11+D11)</f>
        <v>25850</v>
      </c>
      <c r="F11">
        <v>0</v>
      </c>
      <c r="H11" t="s">
        <v>16</v>
      </c>
      <c r="N11" t="s">
        <v>27</v>
      </c>
    </row>
    <row r="12" spans="1:17" ht="15.75" x14ac:dyDescent="0.25">
      <c r="A12" s="2" t="s">
        <v>3</v>
      </c>
      <c r="B12">
        <v>21850</v>
      </c>
      <c r="C12" s="5">
        <v>6.5000000000000002E-2</v>
      </c>
      <c r="D12" s="5">
        <v>0.1</v>
      </c>
      <c r="E12" s="1">
        <f>B12*(1+C12)*(1+D12)</f>
        <v>25597.275000000001</v>
      </c>
      <c r="F12">
        <v>0</v>
      </c>
      <c r="H12" t="s">
        <v>15</v>
      </c>
      <c r="N12" t="s">
        <v>20</v>
      </c>
    </row>
    <row r="13" spans="1:17" ht="15.75" x14ac:dyDescent="0.25">
      <c r="A13" s="2" t="s">
        <v>8</v>
      </c>
      <c r="B13" t="s">
        <v>9</v>
      </c>
      <c r="C13" s="5">
        <v>-99</v>
      </c>
      <c r="D13" s="5">
        <v>0.1</v>
      </c>
      <c r="E13" s="1" t="e">
        <f>B13*(1+C13)*(1+D13)</f>
        <v>#VALUE!</v>
      </c>
      <c r="F13">
        <v>0</v>
      </c>
      <c r="H13" t="s">
        <v>44</v>
      </c>
      <c r="N13" t="s">
        <v>21</v>
      </c>
    </row>
    <row r="14" spans="1:17" x14ac:dyDescent="0.2">
      <c r="C14" s="6"/>
      <c r="N14" t="s">
        <v>22</v>
      </c>
      <c r="O14" s="7" t="s">
        <v>28</v>
      </c>
    </row>
    <row r="15" spans="1:17" ht="15.75" x14ac:dyDescent="0.25">
      <c r="A15" s="2" t="s">
        <v>58</v>
      </c>
      <c r="B15" s="1">
        <f>AVERAGE(B5:B12)</f>
        <v>22556.25</v>
      </c>
      <c r="C15" s="5">
        <f>AVERAGE(C5:C12)</f>
        <v>6.8750000000000006E-2</v>
      </c>
      <c r="D15" s="5">
        <f>AVERAGE(D5:D12)</f>
        <v>9.9999999999999992E-2</v>
      </c>
      <c r="E15" s="1">
        <f>AVERAGE(E5:E12)</f>
        <v>26482.159375000003</v>
      </c>
      <c r="F15">
        <v>0</v>
      </c>
      <c r="N15" t="s">
        <v>23</v>
      </c>
    </row>
    <row r="16" spans="1:17" x14ac:dyDescent="0.2">
      <c r="C16" s="6"/>
      <c r="N16" s="8" t="s">
        <v>47</v>
      </c>
    </row>
    <row r="17" spans="1:15" ht="15.75" x14ac:dyDescent="0.25">
      <c r="A17" s="2" t="s">
        <v>18</v>
      </c>
      <c r="C17" s="6"/>
      <c r="N17" s="9" t="s">
        <v>7</v>
      </c>
    </row>
    <row r="18" spans="1:15" x14ac:dyDescent="0.2">
      <c r="C18" s="6"/>
      <c r="N18" t="s">
        <v>29</v>
      </c>
    </row>
    <row r="19" spans="1:15" x14ac:dyDescent="0.2">
      <c r="N19" t="s">
        <v>20</v>
      </c>
    </row>
    <row r="20" spans="1:15" x14ac:dyDescent="0.2">
      <c r="N20" t="s">
        <v>21</v>
      </c>
    </row>
    <row r="21" spans="1:15" x14ac:dyDescent="0.2">
      <c r="N21" t="s">
        <v>22</v>
      </c>
      <c r="O21" s="7" t="s">
        <v>30</v>
      </c>
    </row>
    <row r="22" spans="1:15" x14ac:dyDescent="0.2">
      <c r="N22" t="s">
        <v>23</v>
      </c>
    </row>
    <row r="23" spans="1:15" x14ac:dyDescent="0.2">
      <c r="N23" t="s">
        <v>33</v>
      </c>
    </row>
    <row r="24" spans="1:15" x14ac:dyDescent="0.2">
      <c r="N24" s="9" t="s">
        <v>3</v>
      </c>
    </row>
    <row r="25" spans="1:15" x14ac:dyDescent="0.2">
      <c r="N25" t="s">
        <v>31</v>
      </c>
    </row>
    <row r="26" spans="1:15" x14ac:dyDescent="0.2">
      <c r="N26" t="s">
        <v>20</v>
      </c>
    </row>
    <row r="27" spans="1:15" x14ac:dyDescent="0.2">
      <c r="N27" t="s">
        <v>21</v>
      </c>
    </row>
    <row r="28" spans="1:15" x14ac:dyDescent="0.2">
      <c r="N28" t="s">
        <v>22</v>
      </c>
      <c r="O28" s="7" t="s">
        <v>32</v>
      </c>
    </row>
    <row r="29" spans="1:15" x14ac:dyDescent="0.2">
      <c r="N29" t="s">
        <v>23</v>
      </c>
    </row>
    <row r="30" spans="1:15" x14ac:dyDescent="0.2">
      <c r="N30" s="8" t="s">
        <v>48</v>
      </c>
    </row>
    <row r="31" spans="1:15" x14ac:dyDescent="0.2"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16" r:id="rId6"/>
  </hyperlinks>
  <pageMargins left="0.75" right="0.75" top="1" bottom="1" header="0.5" footer="0.5"/>
  <headerFooter alignWithMargins="0"/>
  <ignoredErrors>
    <ignoredError sqref="C15:D15" formulaRange="1"/>
    <ignoredError sqref="E1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A25" sqref="A25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9" max="9" width="10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8</v>
      </c>
      <c r="B5">
        <v>37500</v>
      </c>
      <c r="C5" s="5">
        <v>0.1</v>
      </c>
      <c r="D5" s="5">
        <v>0.1</v>
      </c>
      <c r="E5" s="1">
        <f>B5*(1+C5)*(1+D5)</f>
        <v>45375.000000000007</v>
      </c>
      <c r="F5" s="1">
        <f>E5-'21Dec12'!E5</f>
        <v>5445.0000000000073</v>
      </c>
      <c r="H5" s="10" t="s">
        <v>15</v>
      </c>
      <c r="N5" t="s">
        <v>20</v>
      </c>
    </row>
    <row r="6" spans="1:17" ht="15.75" x14ac:dyDescent="0.25">
      <c r="A6" s="2" t="s">
        <v>0</v>
      </c>
      <c r="B6">
        <v>37000</v>
      </c>
      <c r="C6" s="5">
        <v>7.4999999999999997E-2</v>
      </c>
      <c r="D6" s="5">
        <v>0.1</v>
      </c>
      <c r="E6" s="1">
        <f>B6*(1+C6)*(1+D6)</f>
        <v>43752.5</v>
      </c>
      <c r="F6" s="1">
        <f>E6-'21Dec12'!E6</f>
        <v>5912.5</v>
      </c>
      <c r="H6" t="s">
        <v>15</v>
      </c>
      <c r="N6" t="s">
        <v>21</v>
      </c>
    </row>
    <row r="7" spans="1:17" ht="15.75" x14ac:dyDescent="0.25">
      <c r="A7" s="2" t="s">
        <v>2</v>
      </c>
      <c r="B7">
        <v>35000</v>
      </c>
      <c r="C7" s="5">
        <v>7.0000000000000007E-2</v>
      </c>
      <c r="D7" s="5">
        <v>0.1</v>
      </c>
      <c r="E7" s="1">
        <f>B7*(1+C7+D7)</f>
        <v>40950.000000000007</v>
      </c>
      <c r="F7" s="1">
        <f>E7-'05Oct12'!E7</f>
        <v>3110.0000000000073</v>
      </c>
      <c r="H7" t="s">
        <v>16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4</v>
      </c>
      <c r="B8" s="14" t="s">
        <v>88</v>
      </c>
      <c r="C8" s="5"/>
      <c r="D8" s="5"/>
      <c r="E8" s="1"/>
      <c r="F8" s="1"/>
      <c r="N8" t="s">
        <v>23</v>
      </c>
      <c r="O8" s="7" t="s">
        <v>26</v>
      </c>
    </row>
    <row r="9" spans="1:17" ht="15.75" x14ac:dyDescent="0.25">
      <c r="A9" s="2" t="s">
        <v>100</v>
      </c>
      <c r="B9">
        <v>39000</v>
      </c>
      <c r="C9" s="5">
        <v>7.4999999999999997E-2</v>
      </c>
      <c r="D9" s="5">
        <v>0.1</v>
      </c>
      <c r="E9" s="1">
        <f>B9*(1+C9+D9)</f>
        <v>45825</v>
      </c>
      <c r="F9" s="1">
        <f>E9-'21Dec12'!E9</f>
        <v>9854.9999999999927</v>
      </c>
      <c r="H9" t="s">
        <v>16</v>
      </c>
      <c r="N9" s="8"/>
    </row>
    <row r="10" spans="1:17" ht="15.75" x14ac:dyDescent="0.25">
      <c r="A10" s="2" t="s">
        <v>3</v>
      </c>
      <c r="B10">
        <f>33000</f>
        <v>33000</v>
      </c>
      <c r="C10" s="5">
        <v>7.4999999999999997E-2</v>
      </c>
      <c r="D10" s="5">
        <v>0.1</v>
      </c>
      <c r="E10" s="1">
        <f>B10*(1+C10)*(1+D10)</f>
        <v>39022.5</v>
      </c>
      <c r="F10" s="1">
        <f>E10-'21Dec12'!E10</f>
        <v>3305.625</v>
      </c>
      <c r="H10" s="10" t="s">
        <v>103</v>
      </c>
      <c r="N10" s="9" t="s">
        <v>3</v>
      </c>
    </row>
    <row r="11" spans="1:17" ht="15.75" x14ac:dyDescent="0.25">
      <c r="A11" s="2" t="s">
        <v>87</v>
      </c>
      <c r="B11" s="18">
        <f>30000</f>
        <v>30000</v>
      </c>
      <c r="C11" s="5">
        <f>7.5%</f>
        <v>7.4999999999999997E-2</v>
      </c>
      <c r="D11" s="5">
        <f>10%</f>
        <v>0.1</v>
      </c>
      <c r="E11" s="1">
        <f>B11*(1+C11)*(1+D11)</f>
        <v>35475</v>
      </c>
      <c r="F11" s="1">
        <f>E11-'21Dec12'!E11</f>
        <v>2292.5009250000003</v>
      </c>
      <c r="H11" t="s">
        <v>15</v>
      </c>
      <c r="N11" t="s">
        <v>31</v>
      </c>
    </row>
    <row r="12" spans="1:17" ht="15.75" x14ac:dyDescent="0.25">
      <c r="A12" s="2" t="s">
        <v>1</v>
      </c>
      <c r="B12" s="14" t="s">
        <v>88</v>
      </c>
      <c r="C12" s="5"/>
      <c r="D12" s="5"/>
      <c r="E12" s="1"/>
      <c r="F12" s="1"/>
      <c r="G12" s="10"/>
      <c r="N12" t="s">
        <v>20</v>
      </c>
    </row>
    <row r="13" spans="1:17" ht="15.75" x14ac:dyDescent="0.25">
      <c r="A13" s="2" t="s">
        <v>7</v>
      </c>
      <c r="B13" s="14" t="s">
        <v>88</v>
      </c>
      <c r="C13" s="5"/>
      <c r="D13" s="5"/>
      <c r="E13" s="1"/>
      <c r="F13" s="17"/>
      <c r="G13" s="10"/>
      <c r="N13" t="s">
        <v>21</v>
      </c>
    </row>
    <row r="14" spans="1:17" ht="15.75" x14ac:dyDescent="0.25">
      <c r="A14" s="2" t="s">
        <v>5</v>
      </c>
      <c r="B14" s="14" t="s">
        <v>88</v>
      </c>
      <c r="C14" s="5"/>
      <c r="D14" s="5"/>
      <c r="E14" s="1"/>
      <c r="F14" s="1"/>
      <c r="N14" t="s">
        <v>22</v>
      </c>
      <c r="O14" s="7" t="s">
        <v>32</v>
      </c>
    </row>
    <row r="15" spans="1:17" ht="15.75" x14ac:dyDescent="0.25">
      <c r="A15" s="2"/>
      <c r="C15" s="6"/>
      <c r="F15" s="1"/>
      <c r="N15" t="s">
        <v>23</v>
      </c>
    </row>
    <row r="16" spans="1:17" ht="15.75" x14ac:dyDescent="0.25">
      <c r="A16" s="2" t="s">
        <v>58</v>
      </c>
      <c r="B16" s="1">
        <f>AVERAGE(B5:B14)</f>
        <v>35250</v>
      </c>
      <c r="C16" s="5">
        <f>AVERAGE(C5:C14)</f>
        <v>7.8333333333333338E-2</v>
      </c>
      <c r="D16" s="5">
        <f>AVERAGE(D5:D14)</f>
        <v>9.9999999999999992E-2</v>
      </c>
      <c r="E16" s="1">
        <f>AVERAGE(E5:E14)</f>
        <v>41733.333333333336</v>
      </c>
      <c r="F16" s="1">
        <f>E16-'21Dec12'!E16</f>
        <v>5392.7084654761929</v>
      </c>
      <c r="N16" s="15"/>
    </row>
    <row r="17" spans="1:15" x14ac:dyDescent="0.2">
      <c r="C17" s="6"/>
      <c r="N17" s="9" t="s">
        <v>8</v>
      </c>
    </row>
    <row r="18" spans="1:15" ht="15.75" x14ac:dyDescent="0.25">
      <c r="A18" s="2" t="s">
        <v>99</v>
      </c>
      <c r="C18" s="6"/>
      <c r="N18" t="s">
        <v>66</v>
      </c>
    </row>
    <row r="19" spans="1:15" ht="15.75" x14ac:dyDescent="0.25">
      <c r="A19" s="2"/>
      <c r="C19" s="6"/>
      <c r="N19" t="s">
        <v>20</v>
      </c>
    </row>
    <row r="20" spans="1:15" x14ac:dyDescent="0.2">
      <c r="A20" s="10" t="s">
        <v>106</v>
      </c>
      <c r="B20" s="11"/>
      <c r="C20" s="12"/>
      <c r="D20" s="11"/>
      <c r="E20" s="11"/>
      <c r="F20" s="11"/>
      <c r="G20" s="11"/>
      <c r="H20" s="11"/>
      <c r="I20" s="11"/>
      <c r="J20" s="11"/>
      <c r="K20" s="11"/>
      <c r="N20" t="s">
        <v>21</v>
      </c>
    </row>
    <row r="21" spans="1:15" x14ac:dyDescent="0.2">
      <c r="A21" s="10" t="s">
        <v>104</v>
      </c>
      <c r="B21" s="11"/>
      <c r="C21" s="11"/>
      <c r="D21" s="11"/>
      <c r="E21" s="11"/>
      <c r="F21" s="11"/>
      <c r="G21" s="11"/>
      <c r="H21" s="11"/>
      <c r="I21" s="11"/>
      <c r="J21" s="13"/>
      <c r="K21" s="11"/>
      <c r="N21" t="s">
        <v>22</v>
      </c>
      <c r="O21" s="7" t="s">
        <v>67</v>
      </c>
    </row>
    <row r="22" spans="1:15" x14ac:dyDescent="0.2">
      <c r="A22" s="10" t="s">
        <v>101</v>
      </c>
      <c r="B22" s="11"/>
      <c r="C22" s="11"/>
      <c r="D22" s="11"/>
      <c r="E22" s="11"/>
      <c r="F22" s="11"/>
      <c r="G22" s="11"/>
      <c r="H22" s="11"/>
      <c r="I22" s="11"/>
      <c r="J22" s="13"/>
      <c r="K22" s="11"/>
      <c r="N22" t="s">
        <v>23</v>
      </c>
      <c r="O22" s="7" t="s">
        <v>69</v>
      </c>
    </row>
    <row r="23" spans="1:15" x14ac:dyDescent="0.2">
      <c r="A23" s="16" t="s">
        <v>102</v>
      </c>
      <c r="B23" s="11"/>
      <c r="C23" s="11"/>
      <c r="D23" s="11"/>
      <c r="E23" s="11"/>
      <c r="F23" s="13"/>
      <c r="G23" s="11"/>
      <c r="H23" s="11"/>
      <c r="I23" s="11"/>
      <c r="J23" s="11"/>
      <c r="K23" s="11"/>
    </row>
    <row r="24" spans="1:15" x14ac:dyDescent="0.2">
      <c r="A24" s="10" t="s">
        <v>105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N24" s="9"/>
    </row>
    <row r="25" spans="1:15" x14ac:dyDescent="0.2">
      <c r="A25" s="11"/>
      <c r="B25" s="11"/>
      <c r="C25" s="12"/>
      <c r="D25" s="11"/>
      <c r="E25" s="11"/>
      <c r="F25" s="11"/>
      <c r="G25" s="11"/>
      <c r="H25" s="11"/>
      <c r="I25" s="11"/>
      <c r="J25" s="11"/>
      <c r="K25" s="11"/>
    </row>
    <row r="26" spans="1:15" x14ac:dyDescent="0.2">
      <c r="A26" s="11"/>
      <c r="B26" s="11"/>
      <c r="C26" s="12"/>
      <c r="D26" s="11"/>
      <c r="E26" s="11"/>
      <c r="F26" s="11"/>
      <c r="G26" s="11"/>
      <c r="H26" s="11"/>
      <c r="I26" s="11"/>
      <c r="J26" s="11"/>
      <c r="K26" s="11"/>
    </row>
    <row r="27" spans="1:15" x14ac:dyDescent="0.2">
      <c r="A27" s="11"/>
      <c r="B27" s="11"/>
      <c r="C27" s="12"/>
      <c r="D27" s="11"/>
      <c r="E27" s="11"/>
      <c r="F27" s="11"/>
      <c r="G27" s="11"/>
      <c r="H27" s="11"/>
      <c r="I27" s="11"/>
      <c r="J27" s="11"/>
      <c r="K27" s="11"/>
    </row>
    <row r="28" spans="1:15" x14ac:dyDescent="0.2">
      <c r="A28" s="10"/>
      <c r="O28" s="7"/>
    </row>
    <row r="29" spans="1:15" x14ac:dyDescent="0.2">
      <c r="A29" s="10"/>
    </row>
    <row r="30" spans="1:15" x14ac:dyDescent="0.2">
      <c r="N30" s="15"/>
    </row>
    <row r="31" spans="1:15" x14ac:dyDescent="0.2">
      <c r="I31" s="1"/>
      <c r="N31" s="9"/>
    </row>
    <row r="35" spans="14:15" x14ac:dyDescent="0.2">
      <c r="O35" s="7"/>
    </row>
    <row r="37" spans="14:15" x14ac:dyDescent="0.2">
      <c r="N37" s="8"/>
    </row>
    <row r="38" spans="14:15" x14ac:dyDescent="0.2">
      <c r="N38" s="9"/>
    </row>
    <row r="42" spans="14:15" x14ac:dyDescent="0.2">
      <c r="O42" s="7"/>
    </row>
    <row r="43" spans="14:15" x14ac:dyDescent="0.2">
      <c r="O43" s="7"/>
    </row>
    <row r="45" spans="14:15" x14ac:dyDescent="0.2">
      <c r="N45" s="9"/>
    </row>
    <row r="49" spans="15:15" x14ac:dyDescent="0.2">
      <c r="O49" s="7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workbookViewId="0">
      <selection activeCell="A25" sqref="A25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8</v>
      </c>
      <c r="B5">
        <v>33000</v>
      </c>
      <c r="C5" s="5">
        <v>0.1</v>
      </c>
      <c r="D5" s="5">
        <v>0.1</v>
      </c>
      <c r="E5" s="1">
        <f>B5*(1+C5)*(1+D5)</f>
        <v>39930</v>
      </c>
      <c r="F5" s="1">
        <f>E5-'05Oct12'!E5</f>
        <v>0</v>
      </c>
      <c r="H5" t="s">
        <v>44</v>
      </c>
      <c r="N5" t="s">
        <v>20</v>
      </c>
    </row>
    <row r="6" spans="1:17" ht="15.75" x14ac:dyDescent="0.25">
      <c r="A6" s="2" t="s">
        <v>0</v>
      </c>
      <c r="B6">
        <v>32000</v>
      </c>
      <c r="C6" s="5">
        <v>7.4999999999999997E-2</v>
      </c>
      <c r="D6" s="5">
        <v>0.1</v>
      </c>
      <c r="E6" s="1">
        <f>B6*(1+C6)*(1+D6)</f>
        <v>37840</v>
      </c>
      <c r="F6" s="1">
        <f>E6-'05Oct12'!E7</f>
        <v>0</v>
      </c>
      <c r="H6" t="s">
        <v>15</v>
      </c>
      <c r="N6" t="s">
        <v>21</v>
      </c>
    </row>
    <row r="7" spans="1:17" ht="15.75" x14ac:dyDescent="0.25">
      <c r="A7" s="2" t="s">
        <v>2</v>
      </c>
      <c r="B7">
        <v>31000</v>
      </c>
      <c r="C7" s="5">
        <v>7.0000000000000007E-2</v>
      </c>
      <c r="D7" s="5">
        <v>0.1</v>
      </c>
      <c r="E7" s="1">
        <f>B7*(1+C7+D7)</f>
        <v>36270.000000000007</v>
      </c>
      <c r="F7" s="1">
        <f>E7-'05Oct12'!E8</f>
        <v>0</v>
      </c>
      <c r="H7" t="s">
        <v>16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4</v>
      </c>
      <c r="B8">
        <v>30000</v>
      </c>
      <c r="C8" s="5">
        <v>7.4999999999999997E-2</v>
      </c>
      <c r="D8" s="5">
        <v>0.1</v>
      </c>
      <c r="E8" s="1">
        <f>B8*(1+C8)*(1+D8)</f>
        <v>35475</v>
      </c>
      <c r="F8" s="1">
        <f>E8-'05Oct12'!E6</f>
        <v>-3547.5</v>
      </c>
      <c r="H8" t="s">
        <v>15</v>
      </c>
      <c r="N8" t="s">
        <v>23</v>
      </c>
      <c r="O8" s="7" t="s">
        <v>26</v>
      </c>
    </row>
    <row r="9" spans="1:17" ht="15.75" x14ac:dyDescent="0.25">
      <c r="A9" s="2" t="s">
        <v>52</v>
      </c>
      <c r="B9">
        <v>30000</v>
      </c>
      <c r="C9" s="5">
        <v>0.09</v>
      </c>
      <c r="D9" s="5">
        <v>0.1</v>
      </c>
      <c r="E9" s="1">
        <f>B9*(1+C9)*(1+D9)</f>
        <v>35970.000000000007</v>
      </c>
      <c r="F9" s="1">
        <f>E9-'05Oct12'!E9</f>
        <v>0</v>
      </c>
      <c r="H9" t="s">
        <v>15</v>
      </c>
      <c r="N9" s="8"/>
    </row>
    <row r="10" spans="1:17" ht="15.75" x14ac:dyDescent="0.25">
      <c r="A10" s="2" t="s">
        <v>3</v>
      </c>
      <c r="B10">
        <v>30000</v>
      </c>
      <c r="C10" s="5">
        <v>7.4999999999999997E-2</v>
      </c>
      <c r="D10" s="5">
        <v>0.1075</v>
      </c>
      <c r="E10" s="1">
        <f>B10*(1+C10)*(1+D10)</f>
        <v>35716.875</v>
      </c>
      <c r="F10" s="1">
        <f>E10-'05Oct12'!E10</f>
        <v>0</v>
      </c>
      <c r="H10" t="s">
        <v>89</v>
      </c>
      <c r="N10" s="9" t="s">
        <v>3</v>
      </c>
    </row>
    <row r="11" spans="1:17" ht="15.75" x14ac:dyDescent="0.25">
      <c r="A11" s="2" t="s">
        <v>87</v>
      </c>
      <c r="B11">
        <v>28061.31</v>
      </c>
      <c r="C11" s="5">
        <v>7.4999999999999997E-2</v>
      </c>
      <c r="D11" s="5">
        <v>0.1</v>
      </c>
      <c r="E11" s="1">
        <f>B11*(1+D11)*(1+C11)</f>
        <v>33182.499075</v>
      </c>
      <c r="F11" s="1">
        <f>E11-'05Oct12'!E11</f>
        <v>0</v>
      </c>
      <c r="H11" t="s">
        <v>15</v>
      </c>
      <c r="N11" t="s">
        <v>31</v>
      </c>
    </row>
    <row r="12" spans="1:17" ht="15.75" x14ac:dyDescent="0.25">
      <c r="A12" s="2" t="s">
        <v>1</v>
      </c>
      <c r="B12" s="14" t="s">
        <v>88</v>
      </c>
      <c r="C12" s="5"/>
      <c r="D12" s="5"/>
      <c r="E12" s="1"/>
      <c r="F12" s="1"/>
      <c r="N12" t="s">
        <v>20</v>
      </c>
    </row>
    <row r="13" spans="1:17" ht="15.75" x14ac:dyDescent="0.25">
      <c r="A13" s="2" t="s">
        <v>7</v>
      </c>
      <c r="B13" s="14" t="s">
        <v>88</v>
      </c>
      <c r="C13" s="5"/>
      <c r="D13" s="5"/>
      <c r="E13" s="1"/>
      <c r="F13" s="1"/>
      <c r="N13" t="s">
        <v>21</v>
      </c>
    </row>
    <row r="14" spans="1:17" ht="15.75" x14ac:dyDescent="0.25">
      <c r="A14" s="2" t="s">
        <v>5</v>
      </c>
      <c r="B14" s="14" t="s">
        <v>88</v>
      </c>
      <c r="C14" s="5"/>
      <c r="D14" s="5"/>
      <c r="E14" s="1"/>
      <c r="F14" s="1"/>
      <c r="N14" t="s">
        <v>22</v>
      </c>
      <c r="O14" s="7" t="s">
        <v>32</v>
      </c>
    </row>
    <row r="15" spans="1:17" ht="15.75" x14ac:dyDescent="0.25">
      <c r="A15" s="2"/>
      <c r="C15" s="6"/>
      <c r="F15" s="1"/>
      <c r="N15" t="s">
        <v>23</v>
      </c>
    </row>
    <row r="16" spans="1:17" ht="15.75" x14ac:dyDescent="0.25">
      <c r="A16" s="2" t="s">
        <v>58</v>
      </c>
      <c r="B16" s="1">
        <f>AVERAGE(B5:B14)</f>
        <v>30580.187142857143</v>
      </c>
      <c r="C16" s="5">
        <f>AVERAGE(C5:C14)</f>
        <v>0.08</v>
      </c>
      <c r="D16" s="5">
        <f>AVERAGE(D5:D14)</f>
        <v>0.10107142857142858</v>
      </c>
      <c r="E16" s="1">
        <f>AVERAGE(E5:E14)</f>
        <v>36340.624867857143</v>
      </c>
      <c r="F16" s="1">
        <f>E16-'05Oct12'!E16</f>
        <v>-506.7857142857174</v>
      </c>
      <c r="N16" s="15"/>
    </row>
    <row r="17" spans="1:15" x14ac:dyDescent="0.2">
      <c r="C17" s="6"/>
      <c r="N17" s="9" t="s">
        <v>4</v>
      </c>
    </row>
    <row r="18" spans="1:15" ht="15.75" x14ac:dyDescent="0.25">
      <c r="A18" s="2" t="s">
        <v>97</v>
      </c>
      <c r="C18" s="6"/>
      <c r="N18" t="s">
        <v>34</v>
      </c>
    </row>
    <row r="19" spans="1:15" ht="15.75" x14ac:dyDescent="0.25">
      <c r="A19" s="2"/>
      <c r="C19" s="6"/>
      <c r="N19" t="s">
        <v>20</v>
      </c>
    </row>
    <row r="20" spans="1:15" x14ac:dyDescent="0.2">
      <c r="A20" s="16" t="s">
        <v>98</v>
      </c>
      <c r="B20" s="11"/>
      <c r="C20" s="12"/>
      <c r="D20" s="11"/>
      <c r="E20" s="11"/>
      <c r="F20" s="11"/>
      <c r="G20" s="11"/>
      <c r="H20" s="11"/>
      <c r="I20" s="11"/>
      <c r="J20" s="11"/>
      <c r="K20" s="11"/>
      <c r="N20" t="s">
        <v>21</v>
      </c>
    </row>
    <row r="21" spans="1:15" x14ac:dyDescent="0.2">
      <c r="A21" s="16" t="s">
        <v>95</v>
      </c>
      <c r="B21" s="11"/>
      <c r="C21" s="11"/>
      <c r="D21" s="11"/>
      <c r="E21" s="11"/>
      <c r="F21" s="11"/>
      <c r="G21" s="11"/>
      <c r="H21" s="11"/>
      <c r="I21" s="11"/>
      <c r="J21" s="13"/>
      <c r="K21" s="11"/>
      <c r="N21" t="s">
        <v>22</v>
      </c>
      <c r="O21" s="7" t="s">
        <v>35</v>
      </c>
    </row>
    <row r="22" spans="1:15" x14ac:dyDescent="0.2">
      <c r="A22" s="16" t="s">
        <v>94</v>
      </c>
      <c r="B22" s="11"/>
      <c r="C22" s="11"/>
      <c r="D22" s="11"/>
      <c r="E22" s="11"/>
      <c r="F22" s="11"/>
      <c r="G22" s="11"/>
      <c r="H22" s="11"/>
      <c r="I22" s="11"/>
      <c r="J22" s="13"/>
      <c r="K22" s="11"/>
      <c r="N22" t="s">
        <v>23</v>
      </c>
    </row>
    <row r="23" spans="1:15" x14ac:dyDescent="0.2">
      <c r="A23" s="11"/>
      <c r="B23" s="11"/>
      <c r="C23" s="11"/>
      <c r="D23" s="11"/>
      <c r="E23" s="11"/>
      <c r="F23" s="13"/>
      <c r="G23" s="11"/>
      <c r="H23" s="11"/>
      <c r="I23" s="11"/>
      <c r="J23" s="11"/>
      <c r="K23" s="11"/>
      <c r="N23" s="8" t="s">
        <v>49</v>
      </c>
    </row>
    <row r="24" spans="1:15" x14ac:dyDescent="0.2">
      <c r="A24" s="16" t="s">
        <v>96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N24" s="9" t="s">
        <v>2</v>
      </c>
    </row>
    <row r="25" spans="1:15" x14ac:dyDescent="0.2">
      <c r="A25" s="11"/>
      <c r="B25" s="11"/>
      <c r="C25" s="12"/>
      <c r="D25" s="11"/>
      <c r="E25" s="11"/>
      <c r="F25" s="11"/>
      <c r="G25" s="11"/>
      <c r="H25" s="11"/>
      <c r="I25" s="11"/>
      <c r="J25" s="11"/>
      <c r="K25" s="11"/>
      <c r="N25" t="s">
        <v>39</v>
      </c>
    </row>
    <row r="26" spans="1:15" x14ac:dyDescent="0.2">
      <c r="A26" s="11"/>
      <c r="B26" s="11"/>
      <c r="C26" s="12"/>
      <c r="D26" s="11"/>
      <c r="E26" s="11"/>
      <c r="F26" s="11"/>
      <c r="G26" s="11"/>
      <c r="H26" s="11"/>
      <c r="I26" s="11"/>
      <c r="J26" s="11"/>
      <c r="K26" s="11"/>
      <c r="N26" t="s">
        <v>20</v>
      </c>
    </row>
    <row r="27" spans="1:15" x14ac:dyDescent="0.2">
      <c r="A27" s="11"/>
      <c r="B27" s="11"/>
      <c r="C27" s="12"/>
      <c r="D27" s="11"/>
      <c r="E27" s="11"/>
      <c r="F27" s="11"/>
      <c r="G27" s="11"/>
      <c r="H27" s="11"/>
      <c r="I27" s="11"/>
      <c r="J27" s="11"/>
      <c r="K27" s="11"/>
      <c r="N27" t="s">
        <v>21</v>
      </c>
    </row>
    <row r="28" spans="1:15" x14ac:dyDescent="0.2">
      <c r="A28" s="10"/>
      <c r="N28" t="s">
        <v>22</v>
      </c>
      <c r="O28" s="7" t="s">
        <v>40</v>
      </c>
    </row>
    <row r="29" spans="1:15" x14ac:dyDescent="0.2">
      <c r="A29" s="10"/>
      <c r="N29" t="s">
        <v>23</v>
      </c>
    </row>
    <row r="30" spans="1:15" x14ac:dyDescent="0.2">
      <c r="N30" s="15"/>
    </row>
    <row r="31" spans="1:15" x14ac:dyDescent="0.2">
      <c r="I31" s="1"/>
      <c r="N31" s="9" t="s">
        <v>52</v>
      </c>
    </row>
    <row r="32" spans="1:15" x14ac:dyDescent="0.2">
      <c r="N32" t="s">
        <v>53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54</v>
      </c>
    </row>
    <row r="36" spans="14:15" x14ac:dyDescent="0.2">
      <c r="N36" t="s">
        <v>23</v>
      </c>
    </row>
    <row r="37" spans="14:15" x14ac:dyDescent="0.2">
      <c r="N37" s="8" t="s">
        <v>76</v>
      </c>
    </row>
    <row r="38" spans="14:15" x14ac:dyDescent="0.2">
      <c r="N38" s="9" t="s">
        <v>8</v>
      </c>
    </row>
    <row r="39" spans="14:15" x14ac:dyDescent="0.2">
      <c r="N39" t="s">
        <v>66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67</v>
      </c>
    </row>
    <row r="43" spans="14:15" x14ac:dyDescent="0.2">
      <c r="N43" t="s">
        <v>23</v>
      </c>
      <c r="O43" s="7" t="s">
        <v>69</v>
      </c>
    </row>
    <row r="45" spans="14:15" x14ac:dyDescent="0.2">
      <c r="N45" s="9"/>
    </row>
    <row r="49" spans="15:15" x14ac:dyDescent="0.2">
      <c r="O49" s="7"/>
    </row>
  </sheetData>
  <hyperlinks>
    <hyperlink ref="N23" r:id="rId1"/>
    <hyperlink ref="N37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8</v>
      </c>
      <c r="B5">
        <v>33000</v>
      </c>
      <c r="C5" s="5">
        <v>0.1</v>
      </c>
      <c r="D5" s="5">
        <v>0.1</v>
      </c>
      <c r="E5" s="1">
        <f>B5*(1+C5)*(1+D5)</f>
        <v>39930</v>
      </c>
      <c r="F5" s="1">
        <f>E5-'07Nov09'!E7</f>
        <v>6654.9999999999927</v>
      </c>
      <c r="H5" t="s">
        <v>44</v>
      </c>
      <c r="N5" t="s">
        <v>20</v>
      </c>
    </row>
    <row r="6" spans="1:17" ht="15.75" x14ac:dyDescent="0.25">
      <c r="A6" s="2" t="s">
        <v>4</v>
      </c>
      <c r="B6">
        <v>33000</v>
      </c>
      <c r="C6" s="5">
        <v>7.4999999999999997E-2</v>
      </c>
      <c r="D6" s="5">
        <v>0.1</v>
      </c>
      <c r="E6" s="1">
        <f>B6*(1+C6)*(1+D6)</f>
        <v>39022.5</v>
      </c>
      <c r="F6" s="1">
        <f>E6-'07Nov09'!E5</f>
        <v>3547.5</v>
      </c>
      <c r="H6" t="s">
        <v>15</v>
      </c>
      <c r="N6" t="s">
        <v>21</v>
      </c>
    </row>
    <row r="7" spans="1:17" ht="15.75" x14ac:dyDescent="0.25">
      <c r="A7" s="2" t="s">
        <v>0</v>
      </c>
      <c r="B7">
        <v>32000</v>
      </c>
      <c r="C7" s="5">
        <v>7.4999999999999997E-2</v>
      </c>
      <c r="D7" s="5">
        <v>0.1</v>
      </c>
      <c r="E7" s="1">
        <f>B7*(1+C7)*(1+D7)</f>
        <v>37840</v>
      </c>
      <c r="F7" s="1">
        <f>E7-'07Nov09'!E9</f>
        <v>4730</v>
      </c>
      <c r="H7" t="s">
        <v>15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2</v>
      </c>
      <c r="B8">
        <v>31000</v>
      </c>
      <c r="C8" s="5">
        <v>7.0000000000000007E-2</v>
      </c>
      <c r="D8" s="5">
        <v>0.1</v>
      </c>
      <c r="E8" s="1">
        <f>B8*(1+C8+D8)</f>
        <v>36270.000000000007</v>
      </c>
      <c r="F8" s="1">
        <f>E8-'07Nov09'!E6</f>
        <v>2340</v>
      </c>
      <c r="H8" t="s">
        <v>16</v>
      </c>
      <c r="N8" t="s">
        <v>23</v>
      </c>
      <c r="O8" s="7" t="s">
        <v>26</v>
      </c>
    </row>
    <row r="9" spans="1:17" ht="15.75" x14ac:dyDescent="0.25">
      <c r="A9" s="2" t="s">
        <v>52</v>
      </c>
      <c r="B9">
        <v>30000</v>
      </c>
      <c r="C9" s="5">
        <v>0.09</v>
      </c>
      <c r="D9" s="5">
        <v>0.1</v>
      </c>
      <c r="E9" s="1">
        <f>B9*(1+C9)*(1+D9)</f>
        <v>35970.000000000007</v>
      </c>
      <c r="F9" s="1">
        <f>E9-'07Nov09'!E11</f>
        <v>3597</v>
      </c>
      <c r="H9" t="s">
        <v>15</v>
      </c>
      <c r="N9" s="8"/>
    </row>
    <row r="10" spans="1:17" ht="15.75" x14ac:dyDescent="0.25">
      <c r="A10" s="2" t="s">
        <v>3</v>
      </c>
      <c r="B10">
        <v>30000</v>
      </c>
      <c r="C10" s="5">
        <v>7.4999999999999997E-2</v>
      </c>
      <c r="D10" s="5">
        <v>0.1075</v>
      </c>
      <c r="E10" s="1">
        <f>B10*(1+C10)*(1+D10)</f>
        <v>35716.875</v>
      </c>
      <c r="F10" s="1">
        <f>E10-'07Nov09'!E14</f>
        <v>6429.3749999999964</v>
      </c>
      <c r="H10" t="s">
        <v>89</v>
      </c>
      <c r="N10" s="9" t="s">
        <v>3</v>
      </c>
    </row>
    <row r="11" spans="1:17" ht="15.75" x14ac:dyDescent="0.25">
      <c r="A11" s="2" t="s">
        <v>87</v>
      </c>
      <c r="B11">
        <v>28061.31</v>
      </c>
      <c r="C11" s="5">
        <v>7.4999999999999997E-2</v>
      </c>
      <c r="D11" s="5">
        <v>0.1</v>
      </c>
      <c r="E11" s="1">
        <f>B11*(1+C11)*(1+D11)</f>
        <v>33182.499075</v>
      </c>
      <c r="F11" s="1">
        <f>E11-'07Nov09'!E10</f>
        <v>182.52107499999693</v>
      </c>
      <c r="H11" t="s">
        <v>15</v>
      </c>
      <c r="N11" t="s">
        <v>31</v>
      </c>
    </row>
    <row r="12" spans="1:17" ht="15.75" x14ac:dyDescent="0.25">
      <c r="A12" s="2" t="s">
        <v>1</v>
      </c>
      <c r="B12" s="14" t="s">
        <v>88</v>
      </c>
      <c r="C12" s="5"/>
      <c r="D12" s="5"/>
      <c r="E12" s="1"/>
      <c r="F12" s="1"/>
      <c r="N12" t="s">
        <v>20</v>
      </c>
    </row>
    <row r="13" spans="1:17" ht="15.75" x14ac:dyDescent="0.25">
      <c r="A13" s="2" t="s">
        <v>7</v>
      </c>
      <c r="B13" s="14" t="s">
        <v>88</v>
      </c>
      <c r="C13" s="5"/>
      <c r="D13" s="5"/>
      <c r="E13" s="1"/>
      <c r="F13" s="1"/>
      <c r="N13" t="s">
        <v>21</v>
      </c>
    </row>
    <row r="14" spans="1:17" ht="15.75" x14ac:dyDescent="0.25">
      <c r="A14" s="2" t="s">
        <v>5</v>
      </c>
      <c r="B14" s="14" t="s">
        <v>88</v>
      </c>
      <c r="C14" s="5"/>
      <c r="D14" s="5"/>
      <c r="E14" s="1"/>
      <c r="F14" s="1"/>
      <c r="N14" t="s">
        <v>22</v>
      </c>
      <c r="O14" s="7" t="s">
        <v>32</v>
      </c>
    </row>
    <row r="15" spans="1:17" ht="15.75" x14ac:dyDescent="0.25">
      <c r="A15" s="2"/>
      <c r="C15" s="6"/>
      <c r="F15" s="1"/>
      <c r="N15" t="s">
        <v>23</v>
      </c>
    </row>
    <row r="16" spans="1:17" ht="15.75" x14ac:dyDescent="0.25">
      <c r="A16" s="2" t="s">
        <v>58</v>
      </c>
      <c r="B16" s="1">
        <f>AVERAGE(B5:B14)</f>
        <v>31008.758571428571</v>
      </c>
      <c r="C16" s="5">
        <f>AVERAGE(C5:C14)</f>
        <v>0.08</v>
      </c>
      <c r="D16" s="5">
        <f>AVERAGE(D5:D14)</f>
        <v>0.10107142857142858</v>
      </c>
      <c r="E16" s="1">
        <f>AVERAGE(E5:E14)</f>
        <v>36847.41058214286</v>
      </c>
      <c r="F16" s="1">
        <f>E16-'07Nov09'!E16</f>
        <v>4302.7377821428599</v>
      </c>
      <c r="N16" s="15"/>
    </row>
    <row r="17" spans="1:15" x14ac:dyDescent="0.2">
      <c r="C17" s="6"/>
      <c r="N17" s="9" t="s">
        <v>4</v>
      </c>
    </row>
    <row r="18" spans="1:15" ht="15.75" x14ac:dyDescent="0.25">
      <c r="A18" s="2" t="s">
        <v>90</v>
      </c>
      <c r="C18" s="6"/>
      <c r="N18" t="s">
        <v>34</v>
      </c>
    </row>
    <row r="19" spans="1:15" ht="15.75" x14ac:dyDescent="0.25">
      <c r="A19" s="2"/>
      <c r="C19" s="6"/>
      <c r="N19" t="s">
        <v>20</v>
      </c>
    </row>
    <row r="20" spans="1:15" x14ac:dyDescent="0.2">
      <c r="A20" s="11" t="s">
        <v>91</v>
      </c>
      <c r="B20" s="11"/>
      <c r="C20" s="12"/>
      <c r="D20" s="11"/>
      <c r="E20" s="11"/>
      <c r="F20" s="11"/>
      <c r="G20" s="11"/>
      <c r="H20" s="11"/>
      <c r="I20" s="11"/>
      <c r="J20" s="11"/>
      <c r="K20" s="11"/>
      <c r="N20" t="s">
        <v>21</v>
      </c>
    </row>
    <row r="21" spans="1:15" x14ac:dyDescent="0.2">
      <c r="A21" s="11" t="s">
        <v>92</v>
      </c>
      <c r="B21" s="11"/>
      <c r="C21" s="11"/>
      <c r="D21" s="11"/>
      <c r="E21" s="11"/>
      <c r="F21" s="11"/>
      <c r="G21" s="11"/>
      <c r="H21" s="11"/>
      <c r="I21" s="11"/>
      <c r="J21" s="13"/>
      <c r="K21" s="11"/>
      <c r="N21" t="s">
        <v>22</v>
      </c>
      <c r="O21" s="7" t="s">
        <v>35</v>
      </c>
    </row>
    <row r="22" spans="1:15" x14ac:dyDescent="0.2">
      <c r="A22" s="11" t="s">
        <v>93</v>
      </c>
      <c r="B22" s="11"/>
      <c r="C22" s="11"/>
      <c r="D22" s="11"/>
      <c r="E22" s="11"/>
      <c r="F22" s="11"/>
      <c r="G22" s="11"/>
      <c r="H22" s="11"/>
      <c r="I22" s="11"/>
      <c r="J22" s="13"/>
      <c r="K22" s="11"/>
      <c r="N22" t="s">
        <v>23</v>
      </c>
    </row>
    <row r="23" spans="1:15" x14ac:dyDescent="0.2">
      <c r="A23" s="11"/>
      <c r="B23" s="11"/>
      <c r="C23" s="11"/>
      <c r="D23" s="11"/>
      <c r="E23" s="11"/>
      <c r="F23" s="13"/>
      <c r="G23" s="11"/>
      <c r="H23" s="11"/>
      <c r="I23" s="11"/>
      <c r="J23" s="11"/>
      <c r="K23" s="11"/>
      <c r="N23" s="8" t="s">
        <v>49</v>
      </c>
    </row>
    <row r="24" spans="1: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N24" s="9" t="s">
        <v>2</v>
      </c>
    </row>
    <row r="25" spans="1:15" x14ac:dyDescent="0.2">
      <c r="A25" s="11"/>
      <c r="B25" s="11"/>
      <c r="C25" s="12"/>
      <c r="D25" s="11"/>
      <c r="E25" s="11"/>
      <c r="F25" s="11"/>
      <c r="G25" s="11"/>
      <c r="H25" s="11"/>
      <c r="I25" s="11"/>
      <c r="J25" s="11"/>
      <c r="K25" s="11"/>
      <c r="N25" t="s">
        <v>39</v>
      </c>
    </row>
    <row r="26" spans="1:15" x14ac:dyDescent="0.2">
      <c r="A26" s="11"/>
      <c r="B26" s="11"/>
      <c r="C26" s="12"/>
      <c r="D26" s="11"/>
      <c r="E26" s="11"/>
      <c r="F26" s="11"/>
      <c r="G26" s="11"/>
      <c r="H26" s="11"/>
      <c r="I26" s="11"/>
      <c r="J26" s="11"/>
      <c r="K26" s="11"/>
      <c r="N26" t="s">
        <v>20</v>
      </c>
    </row>
    <row r="27" spans="1:15" x14ac:dyDescent="0.2">
      <c r="A27" s="11"/>
      <c r="B27" s="11"/>
      <c r="C27" s="12"/>
      <c r="D27" s="11"/>
      <c r="E27" s="11"/>
      <c r="F27" s="11"/>
      <c r="G27" s="11"/>
      <c r="H27" s="11"/>
      <c r="I27" s="11"/>
      <c r="J27" s="11"/>
      <c r="K27" s="11"/>
      <c r="N27" t="s">
        <v>21</v>
      </c>
    </row>
    <row r="28" spans="1:15" x14ac:dyDescent="0.2">
      <c r="A28" s="10"/>
      <c r="N28" t="s">
        <v>22</v>
      </c>
      <c r="O28" s="7" t="s">
        <v>40</v>
      </c>
    </row>
    <row r="29" spans="1:15" x14ac:dyDescent="0.2">
      <c r="A29" s="10"/>
      <c r="N29" t="s">
        <v>23</v>
      </c>
    </row>
    <row r="30" spans="1:15" x14ac:dyDescent="0.2">
      <c r="N30" s="15"/>
    </row>
    <row r="31" spans="1:15" x14ac:dyDescent="0.2">
      <c r="I31" s="1"/>
      <c r="N31" s="9" t="s">
        <v>52</v>
      </c>
    </row>
    <row r="32" spans="1:15" x14ac:dyDescent="0.2">
      <c r="N32" t="s">
        <v>53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54</v>
      </c>
    </row>
    <row r="36" spans="14:15" x14ac:dyDescent="0.2">
      <c r="N36" t="s">
        <v>23</v>
      </c>
    </row>
    <row r="37" spans="14:15" x14ac:dyDescent="0.2">
      <c r="N37" s="8" t="s">
        <v>76</v>
      </c>
    </row>
    <row r="38" spans="14:15" x14ac:dyDescent="0.2">
      <c r="N38" s="9" t="s">
        <v>8</v>
      </c>
    </row>
    <row r="39" spans="14:15" x14ac:dyDescent="0.2">
      <c r="N39" t="s">
        <v>66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67</v>
      </c>
    </row>
    <row r="43" spans="14:15" x14ac:dyDescent="0.2">
      <c r="N43" t="s">
        <v>23</v>
      </c>
      <c r="O43" s="7" t="s">
        <v>69</v>
      </c>
    </row>
    <row r="45" spans="14:15" x14ac:dyDescent="0.2">
      <c r="N45" s="9"/>
    </row>
    <row r="49" spans="14:15" x14ac:dyDescent="0.2">
      <c r="O49" s="7"/>
    </row>
    <row r="51" spans="14:15" x14ac:dyDescent="0.2">
      <c r="N51" s="8"/>
    </row>
    <row r="52" spans="14:15" x14ac:dyDescent="0.2">
      <c r="N52" s="9"/>
    </row>
    <row r="56" spans="14:15" x14ac:dyDescent="0.2">
      <c r="O56" s="7"/>
    </row>
    <row r="57" spans="14:15" x14ac:dyDescent="0.2">
      <c r="O57" s="7"/>
    </row>
    <row r="58" spans="14:15" x14ac:dyDescent="0.2">
      <c r="N58" s="8"/>
    </row>
    <row r="59" spans="14:15" x14ac:dyDescent="0.2">
      <c r="N59" s="9"/>
    </row>
    <row r="63" spans="14:15" x14ac:dyDescent="0.2">
      <c r="O63" s="7"/>
    </row>
    <row r="65" spans="14:15" x14ac:dyDescent="0.2">
      <c r="N65" s="8"/>
    </row>
    <row r="66" spans="14:15" x14ac:dyDescent="0.2">
      <c r="N66" s="9"/>
    </row>
    <row r="70" spans="14:15" x14ac:dyDescent="0.2">
      <c r="O70" s="7"/>
    </row>
    <row r="71" spans="14:15" x14ac:dyDescent="0.2">
      <c r="O71" s="7"/>
    </row>
    <row r="72" spans="14:15" x14ac:dyDescent="0.2">
      <c r="N72" s="8"/>
    </row>
  </sheetData>
  <phoneticPr fontId="2" type="noConversion"/>
  <hyperlinks>
    <hyperlink ref="N23" r:id="rId1"/>
    <hyperlink ref="N37" r:id="rId2"/>
  </hyperlinks>
  <pageMargins left="0.75" right="0.75" top="1" bottom="1" header="0.5" footer="0.5"/>
  <pageSetup paperSize="9" orientation="portrait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4</v>
      </c>
      <c r="B5">
        <v>30000</v>
      </c>
      <c r="C5" s="5">
        <v>7.4999999999999997E-2</v>
      </c>
      <c r="D5" s="5">
        <v>0.1</v>
      </c>
      <c r="E5" s="1">
        <f>B5*(1+C5)*(1+D5)</f>
        <v>35475</v>
      </c>
      <c r="F5" s="1">
        <f>E5-'30Jul09'!E7</f>
        <v>2365</v>
      </c>
      <c r="H5" t="s">
        <v>15</v>
      </c>
      <c r="N5" t="s">
        <v>20</v>
      </c>
    </row>
    <row r="6" spans="1:17" ht="15.75" x14ac:dyDescent="0.25">
      <c r="A6" s="2" t="s">
        <v>2</v>
      </c>
      <c r="B6">
        <v>29000</v>
      </c>
      <c r="C6" s="5">
        <v>7.0000000000000007E-2</v>
      </c>
      <c r="D6" s="5">
        <v>0.1</v>
      </c>
      <c r="E6" s="1">
        <f>B6*(1+C6+D6)</f>
        <v>33930.000000000007</v>
      </c>
      <c r="F6" s="1">
        <f>E6-'30Jul09'!E11</f>
        <v>2340.0000000000036</v>
      </c>
      <c r="H6" t="s">
        <v>16</v>
      </c>
      <c r="N6" t="s">
        <v>21</v>
      </c>
    </row>
    <row r="7" spans="1:17" ht="15.75" x14ac:dyDescent="0.25">
      <c r="A7" s="2" t="s">
        <v>8</v>
      </c>
      <c r="B7">
        <v>27500</v>
      </c>
      <c r="C7" s="5">
        <v>0.1</v>
      </c>
      <c r="D7" s="5">
        <v>0.1</v>
      </c>
      <c r="E7" s="1">
        <f t="shared" ref="E7:E12" si="0">B7*(1+C7)*(1+D7)</f>
        <v>33275.000000000007</v>
      </c>
      <c r="F7" s="1">
        <f>E7-'30Jul09'!E5</f>
        <v>0</v>
      </c>
      <c r="H7" t="s">
        <v>44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1</v>
      </c>
      <c r="B8">
        <v>28000</v>
      </c>
      <c r="C8" s="5">
        <v>7.4999999999999997E-2</v>
      </c>
      <c r="D8" s="5">
        <v>0.1</v>
      </c>
      <c r="E8" s="1">
        <f t="shared" si="0"/>
        <v>33110</v>
      </c>
      <c r="F8" s="1">
        <f>E8-'30Jul09'!E6</f>
        <v>0</v>
      </c>
      <c r="H8" t="s">
        <v>15</v>
      </c>
      <c r="N8" t="s">
        <v>23</v>
      </c>
      <c r="O8" s="7" t="s">
        <v>26</v>
      </c>
    </row>
    <row r="9" spans="1:17" ht="15.75" x14ac:dyDescent="0.25">
      <c r="A9" s="2" t="s">
        <v>0</v>
      </c>
      <c r="B9">
        <v>28000</v>
      </c>
      <c r="C9" s="5">
        <v>7.4999999999999997E-2</v>
      </c>
      <c r="D9" s="5">
        <v>0.1</v>
      </c>
      <c r="E9" s="1">
        <f t="shared" si="0"/>
        <v>33110</v>
      </c>
      <c r="F9" s="1">
        <f>E9-'30Jul09'!E8</f>
        <v>0</v>
      </c>
      <c r="H9" t="s">
        <v>15</v>
      </c>
      <c r="N9" s="8" t="s">
        <v>46</v>
      </c>
    </row>
    <row r="10" spans="1:17" ht="15.75" x14ac:dyDescent="0.25">
      <c r="A10" s="2" t="s">
        <v>6</v>
      </c>
      <c r="B10">
        <v>28436</v>
      </c>
      <c r="C10" s="5">
        <v>5.5E-2</v>
      </c>
      <c r="D10" s="5">
        <v>0.1</v>
      </c>
      <c r="E10" s="1">
        <f t="shared" si="0"/>
        <v>32999.978000000003</v>
      </c>
      <c r="F10" s="1">
        <f>E10-'30Jul09'!E9</f>
        <v>0</v>
      </c>
      <c r="H10" t="s">
        <v>15</v>
      </c>
      <c r="N10" s="9" t="s">
        <v>5</v>
      </c>
    </row>
    <row r="11" spans="1:17" ht="15.75" x14ac:dyDescent="0.25">
      <c r="A11" s="2" t="s">
        <v>52</v>
      </c>
      <c r="B11">
        <v>27000</v>
      </c>
      <c r="C11" s="5">
        <v>0.09</v>
      </c>
      <c r="D11" s="5">
        <v>0.1</v>
      </c>
      <c r="E11" s="1">
        <f t="shared" si="0"/>
        <v>32373.000000000007</v>
      </c>
      <c r="F11" s="1">
        <f>E11-'30Jul09'!E10</f>
        <v>0</v>
      </c>
      <c r="H11" t="s">
        <v>15</v>
      </c>
      <c r="N11" t="s">
        <v>27</v>
      </c>
    </row>
    <row r="12" spans="1:17" ht="15.75" x14ac:dyDescent="0.25">
      <c r="A12" s="2" t="s">
        <v>7</v>
      </c>
      <c r="B12">
        <v>26500</v>
      </c>
      <c r="C12" s="5">
        <v>7.4999999999999997E-2</v>
      </c>
      <c r="D12" s="5">
        <v>0.1</v>
      </c>
      <c r="E12" s="1">
        <f t="shared" si="0"/>
        <v>31336.250000000004</v>
      </c>
      <c r="F12" s="1">
        <f>E12-'30Jul09'!E12</f>
        <v>0</v>
      </c>
      <c r="H12" t="s">
        <v>15</v>
      </c>
      <c r="N12" t="s">
        <v>20</v>
      </c>
    </row>
    <row r="13" spans="1:17" ht="15.75" x14ac:dyDescent="0.25">
      <c r="A13" s="2" t="s">
        <v>5</v>
      </c>
      <c r="B13">
        <v>26000</v>
      </c>
      <c r="C13" s="5">
        <v>7.4999999999999997E-2</v>
      </c>
      <c r="D13" s="5">
        <v>0.1</v>
      </c>
      <c r="E13" s="1">
        <f>B13*(1+C13+D13)</f>
        <v>30550</v>
      </c>
      <c r="F13" s="1">
        <f>E13-'30Jul09'!E13</f>
        <v>1175</v>
      </c>
      <c r="H13" t="s">
        <v>16</v>
      </c>
      <c r="N13" t="s">
        <v>21</v>
      </c>
    </row>
    <row r="14" spans="1:17" ht="15.75" x14ac:dyDescent="0.25">
      <c r="A14" s="2" t="s">
        <v>3</v>
      </c>
      <c r="B14">
        <v>25000</v>
      </c>
      <c r="C14" s="5">
        <v>6.5000000000000002E-2</v>
      </c>
      <c r="D14" s="5">
        <v>0.1</v>
      </c>
      <c r="E14" s="1">
        <f>B14*(1+C14)*(1+D14)</f>
        <v>29287.500000000004</v>
      </c>
      <c r="F14" s="1">
        <f>E14-'30Jul09'!E14</f>
        <v>0</v>
      </c>
      <c r="H14" t="s">
        <v>15</v>
      </c>
      <c r="N14" t="s">
        <v>22</v>
      </c>
      <c r="O14" s="7" t="s">
        <v>28</v>
      </c>
    </row>
    <row r="15" spans="1:17" ht="15.75" x14ac:dyDescent="0.25">
      <c r="A15" s="2"/>
      <c r="C15" s="6"/>
      <c r="F15" s="1"/>
      <c r="N15" t="s">
        <v>23</v>
      </c>
    </row>
    <row r="16" spans="1:17" ht="15.75" x14ac:dyDescent="0.25">
      <c r="A16" s="2" t="s">
        <v>58</v>
      </c>
      <c r="B16" s="1">
        <f>AVERAGE(B5:B14)</f>
        <v>27543.599999999999</v>
      </c>
      <c r="C16" s="5">
        <f>AVERAGE(C5:C14)</f>
        <v>7.5499999999999984E-2</v>
      </c>
      <c r="D16" s="5">
        <f>AVERAGE(D5:D14)</f>
        <v>9.9999999999999992E-2</v>
      </c>
      <c r="E16" s="1">
        <f>AVERAGE(E5:E14)</f>
        <v>32544.6728</v>
      </c>
      <c r="F16" s="1">
        <f>E16-'30Jul09'!E16</f>
        <v>588</v>
      </c>
      <c r="N16" s="8" t="s">
        <v>77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ht="15.75" x14ac:dyDescent="0.25">
      <c r="A19" s="2"/>
      <c r="C19" s="6"/>
      <c r="N19" t="s">
        <v>20</v>
      </c>
    </row>
    <row r="20" spans="1:15" x14ac:dyDescent="0.2">
      <c r="A20" s="11" t="s">
        <v>84</v>
      </c>
      <c r="B20" s="11"/>
      <c r="C20" s="12"/>
      <c r="D20" s="11"/>
      <c r="E20" s="11"/>
      <c r="F20" s="11"/>
      <c r="G20" s="11"/>
      <c r="H20" s="11"/>
      <c r="I20" s="11"/>
      <c r="J20" s="11"/>
      <c r="K20" s="11"/>
      <c r="N20" t="s">
        <v>21</v>
      </c>
    </row>
    <row r="21" spans="1:15" x14ac:dyDescent="0.2">
      <c r="A21" s="11" t="s">
        <v>85</v>
      </c>
      <c r="B21" s="11"/>
      <c r="C21" s="11"/>
      <c r="D21" s="11"/>
      <c r="E21" s="11"/>
      <c r="F21" s="11"/>
      <c r="G21" s="11"/>
      <c r="H21" s="11"/>
      <c r="I21" s="11"/>
      <c r="J21" s="13"/>
      <c r="K21" s="11"/>
      <c r="N21" t="s">
        <v>22</v>
      </c>
      <c r="O21" s="7" t="s">
        <v>30</v>
      </c>
    </row>
    <row r="22" spans="1:15" x14ac:dyDescent="0.2">
      <c r="A22" s="11" t="s">
        <v>86</v>
      </c>
      <c r="B22" s="11"/>
      <c r="C22" s="11"/>
      <c r="D22" s="11"/>
      <c r="E22" s="11"/>
      <c r="F22" s="11"/>
      <c r="G22" s="11"/>
      <c r="H22" s="11"/>
      <c r="I22" s="11"/>
      <c r="J22" s="13"/>
      <c r="K22" s="11"/>
      <c r="N22" t="s">
        <v>23</v>
      </c>
    </row>
    <row r="23" spans="1:15" x14ac:dyDescent="0.2">
      <c r="A23" s="11"/>
      <c r="B23" s="11"/>
      <c r="C23" s="11"/>
      <c r="D23" s="11"/>
      <c r="E23" s="11"/>
      <c r="F23" s="13"/>
      <c r="G23" s="11"/>
      <c r="H23" s="11"/>
      <c r="I23" s="11"/>
      <c r="J23" s="11"/>
      <c r="K23" s="11"/>
      <c r="N23" t="s">
        <v>33</v>
      </c>
    </row>
    <row r="24" spans="1: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N24" s="9" t="s">
        <v>3</v>
      </c>
    </row>
    <row r="25" spans="1:15" x14ac:dyDescent="0.2">
      <c r="A25" s="11"/>
      <c r="B25" s="11"/>
      <c r="C25" s="12"/>
      <c r="D25" s="11"/>
      <c r="E25" s="11"/>
      <c r="F25" s="11"/>
      <c r="G25" s="11"/>
      <c r="H25" s="11"/>
      <c r="I25" s="11"/>
      <c r="J25" s="11"/>
      <c r="K25" s="11"/>
      <c r="N25" t="s">
        <v>31</v>
      </c>
    </row>
    <row r="26" spans="1:15" x14ac:dyDescent="0.2">
      <c r="A26" s="11"/>
      <c r="B26" s="11"/>
      <c r="C26" s="12"/>
      <c r="D26" s="11"/>
      <c r="E26" s="11"/>
      <c r="F26" s="11"/>
      <c r="G26" s="11"/>
      <c r="H26" s="11"/>
      <c r="I26" s="11"/>
      <c r="J26" s="11"/>
      <c r="K26" s="11"/>
      <c r="N26" t="s">
        <v>20</v>
      </c>
    </row>
    <row r="27" spans="1:15" x14ac:dyDescent="0.2">
      <c r="A27" s="11"/>
      <c r="B27" s="11"/>
      <c r="C27" s="12"/>
      <c r="D27" s="11"/>
      <c r="E27" s="11"/>
      <c r="F27" s="11"/>
      <c r="G27" s="11"/>
      <c r="H27" s="11"/>
      <c r="I27" s="11"/>
      <c r="J27" s="11"/>
      <c r="K27" s="11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I31" s="1"/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  <row r="65" spans="14:15" x14ac:dyDescent="0.2">
      <c r="N65" s="8" t="s">
        <v>76</v>
      </c>
    </row>
    <row r="66" spans="14:15" x14ac:dyDescent="0.2">
      <c r="N66" s="9" t="s">
        <v>8</v>
      </c>
    </row>
    <row r="67" spans="14:15" x14ac:dyDescent="0.2">
      <c r="N67" t="s">
        <v>66</v>
      </c>
    </row>
    <row r="68" spans="14:15" x14ac:dyDescent="0.2">
      <c r="N68" t="s">
        <v>20</v>
      </c>
    </row>
    <row r="69" spans="14:15" x14ac:dyDescent="0.2">
      <c r="N69" t="s">
        <v>21</v>
      </c>
    </row>
    <row r="70" spans="14:15" x14ac:dyDescent="0.2">
      <c r="N70" t="s">
        <v>22</v>
      </c>
      <c r="O70" s="7" t="s">
        <v>67</v>
      </c>
    </row>
    <row r="71" spans="14:15" x14ac:dyDescent="0.2">
      <c r="N71" t="s">
        <v>23</v>
      </c>
      <c r="O71" s="7" t="s">
        <v>69</v>
      </c>
    </row>
    <row r="72" spans="14:15" x14ac:dyDescent="0.2">
      <c r="N72" s="8" t="s">
        <v>68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65" r:id="rId6"/>
    <hyperlink ref="N72" r:id="rId7"/>
  </hyperlinks>
  <pageMargins left="0.75" right="0.75" top="1" bottom="1" header="0.5" footer="0.5"/>
  <pageSetup paperSize="9" orientation="portrait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A22" sqref="A22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8</v>
      </c>
      <c r="B5">
        <v>27500</v>
      </c>
      <c r="C5" s="5">
        <v>0.1</v>
      </c>
      <c r="D5" s="5">
        <v>0.1</v>
      </c>
      <c r="E5" s="1">
        <f t="shared" ref="E5:E10" si="0">B5*(1+C5)*(1+D5)</f>
        <v>33275.000000000007</v>
      </c>
      <c r="F5" s="1">
        <f>E5-'28May09'!E5</f>
        <v>0</v>
      </c>
      <c r="H5" t="s">
        <v>44</v>
      </c>
      <c r="N5" t="s">
        <v>20</v>
      </c>
    </row>
    <row r="6" spans="1:17" ht="15.75" x14ac:dyDescent="0.25">
      <c r="A6" s="2" t="s">
        <v>1</v>
      </c>
      <c r="B6">
        <v>28000</v>
      </c>
      <c r="C6" s="5">
        <v>7.4999999999999997E-2</v>
      </c>
      <c r="D6" s="5">
        <v>0.1</v>
      </c>
      <c r="E6" s="1">
        <f t="shared" si="0"/>
        <v>33110</v>
      </c>
      <c r="F6" s="1">
        <f>E6-'28May09'!E6</f>
        <v>0</v>
      </c>
      <c r="H6" t="s">
        <v>15</v>
      </c>
      <c r="N6" t="s">
        <v>21</v>
      </c>
    </row>
    <row r="7" spans="1:17" ht="15.75" x14ac:dyDescent="0.25">
      <c r="A7" s="2" t="s">
        <v>4</v>
      </c>
      <c r="B7">
        <v>28000</v>
      </c>
      <c r="C7" s="5">
        <v>7.4999999999999997E-2</v>
      </c>
      <c r="D7" s="5">
        <v>0.1</v>
      </c>
      <c r="E7" s="1">
        <f t="shared" si="0"/>
        <v>33110</v>
      </c>
      <c r="F7" s="1">
        <f>E7-'28May09'!E7</f>
        <v>0</v>
      </c>
      <c r="H7" t="s">
        <v>15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0</v>
      </c>
      <c r="B8">
        <v>28000</v>
      </c>
      <c r="C8" s="5">
        <v>7.4999999999999997E-2</v>
      </c>
      <c r="D8" s="5">
        <v>0.1</v>
      </c>
      <c r="E8" s="1">
        <f t="shared" si="0"/>
        <v>33110</v>
      </c>
      <c r="F8" s="1">
        <f>E8-'28May09'!E8</f>
        <v>0</v>
      </c>
      <c r="H8" t="s">
        <v>15</v>
      </c>
      <c r="N8" t="s">
        <v>23</v>
      </c>
      <c r="O8" s="7" t="s">
        <v>26</v>
      </c>
    </row>
    <row r="9" spans="1:17" ht="15.75" x14ac:dyDescent="0.25">
      <c r="A9" s="2" t="s">
        <v>6</v>
      </c>
      <c r="B9">
        <v>28436</v>
      </c>
      <c r="C9" s="5">
        <v>5.5E-2</v>
      </c>
      <c r="D9" s="5">
        <v>0.1</v>
      </c>
      <c r="E9" s="1">
        <f t="shared" si="0"/>
        <v>32999.978000000003</v>
      </c>
      <c r="F9" s="1">
        <f>E9-'28May09'!E9</f>
        <v>0</v>
      </c>
      <c r="H9" t="s">
        <v>15</v>
      </c>
      <c r="N9" s="8" t="s">
        <v>46</v>
      </c>
    </row>
    <row r="10" spans="1:17" ht="15.75" x14ac:dyDescent="0.25">
      <c r="A10" s="2" t="s">
        <v>52</v>
      </c>
      <c r="B10">
        <v>27000</v>
      </c>
      <c r="C10" s="5">
        <v>0.09</v>
      </c>
      <c r="D10" s="5">
        <v>0.1</v>
      </c>
      <c r="E10" s="1">
        <f t="shared" si="0"/>
        <v>32373.000000000007</v>
      </c>
      <c r="F10" s="1">
        <f>E10-'28May09'!E10</f>
        <v>0</v>
      </c>
      <c r="H10" t="s">
        <v>15</v>
      </c>
      <c r="N10" s="9" t="s">
        <v>5</v>
      </c>
    </row>
    <row r="11" spans="1:17" ht="15.75" x14ac:dyDescent="0.25">
      <c r="A11" s="2" t="s">
        <v>2</v>
      </c>
      <c r="B11">
        <v>27000</v>
      </c>
      <c r="C11" s="5">
        <v>7.0000000000000007E-2</v>
      </c>
      <c r="D11" s="5">
        <v>0.1</v>
      </c>
      <c r="E11" s="1">
        <f>B11*(1+C11+D11)</f>
        <v>31590.000000000004</v>
      </c>
      <c r="F11" s="1">
        <f>E11-'28May09'!E11</f>
        <v>0</v>
      </c>
      <c r="H11" t="s">
        <v>16</v>
      </c>
      <c r="N11" t="s">
        <v>27</v>
      </c>
    </row>
    <row r="12" spans="1:17" ht="15.75" x14ac:dyDescent="0.25">
      <c r="A12" s="2" t="s">
        <v>7</v>
      </c>
      <c r="B12">
        <v>26500</v>
      </c>
      <c r="C12" s="5">
        <v>7.4999999999999997E-2</v>
      </c>
      <c r="D12" s="5">
        <v>0.1</v>
      </c>
      <c r="E12" s="1">
        <f>B12*(1+C12)*(1+D12)</f>
        <v>31336.250000000004</v>
      </c>
      <c r="F12" s="1">
        <f>E12-'28May09'!E12</f>
        <v>0</v>
      </c>
      <c r="H12" t="s">
        <v>15</v>
      </c>
      <c r="N12" t="s">
        <v>20</v>
      </c>
    </row>
    <row r="13" spans="1:17" ht="15.75" x14ac:dyDescent="0.25">
      <c r="A13" s="2" t="s">
        <v>5</v>
      </c>
      <c r="B13">
        <v>25000</v>
      </c>
      <c r="C13" s="5">
        <v>7.4999999999999997E-2</v>
      </c>
      <c r="D13" s="5">
        <v>0.1</v>
      </c>
      <c r="E13" s="1">
        <f>B13*(1+C13+D13)</f>
        <v>29375</v>
      </c>
      <c r="F13" s="1">
        <f>E13-'28May09'!E13</f>
        <v>0</v>
      </c>
      <c r="H13" t="s">
        <v>16</v>
      </c>
      <c r="N13" t="s">
        <v>21</v>
      </c>
    </row>
    <row r="14" spans="1:17" ht="15.75" x14ac:dyDescent="0.25">
      <c r="A14" s="2" t="s">
        <v>3</v>
      </c>
      <c r="B14">
        <v>25000</v>
      </c>
      <c r="C14" s="5">
        <v>6.5000000000000002E-2</v>
      </c>
      <c r="D14" s="5">
        <v>0.1</v>
      </c>
      <c r="E14" s="1">
        <f>B14*(1+C14)*(1+D14)</f>
        <v>29287.500000000004</v>
      </c>
      <c r="F14" s="1">
        <f>E14-'28May09'!E14</f>
        <v>0</v>
      </c>
      <c r="H14" t="s">
        <v>15</v>
      </c>
      <c r="N14" t="s">
        <v>22</v>
      </c>
      <c r="O14" s="7" t="s">
        <v>28</v>
      </c>
    </row>
    <row r="15" spans="1:17" ht="15.75" x14ac:dyDescent="0.25">
      <c r="A15" s="2"/>
      <c r="C15" s="6"/>
      <c r="F15" s="1"/>
      <c r="N15" t="s">
        <v>23</v>
      </c>
    </row>
    <row r="16" spans="1:17" ht="15.75" x14ac:dyDescent="0.25">
      <c r="A16" s="2" t="s">
        <v>58</v>
      </c>
      <c r="B16" s="1">
        <f>AVERAGE(B5:B14)</f>
        <v>27043.599999999999</v>
      </c>
      <c r="C16" s="5">
        <f>AVERAGE(C5:C14)</f>
        <v>7.5499999999999984E-2</v>
      </c>
      <c r="D16" s="5">
        <f>AVERAGE(D5:D14)</f>
        <v>9.9999999999999992E-2</v>
      </c>
      <c r="E16" s="1">
        <f>AVERAGE(E5:E14)</f>
        <v>31956.6728</v>
      </c>
      <c r="F16" s="1">
        <f>E16-'28May09'!E16</f>
        <v>0</v>
      </c>
      <c r="N16" s="8" t="s">
        <v>77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ht="15.75" x14ac:dyDescent="0.25">
      <c r="A19" s="2"/>
      <c r="C19" s="6"/>
      <c r="N19" t="s">
        <v>20</v>
      </c>
    </row>
    <row r="20" spans="1:15" x14ac:dyDescent="0.2">
      <c r="A20" t="s">
        <v>83</v>
      </c>
      <c r="C20" s="6"/>
      <c r="N20" t="s">
        <v>21</v>
      </c>
    </row>
    <row r="21" spans="1:15" x14ac:dyDescent="0.2">
      <c r="A21" s="10"/>
      <c r="J21" s="1"/>
      <c r="N21" t="s">
        <v>22</v>
      </c>
      <c r="O21" s="7" t="s">
        <v>30</v>
      </c>
    </row>
    <row r="22" spans="1:15" x14ac:dyDescent="0.2">
      <c r="A22" s="10"/>
      <c r="J22" s="1"/>
      <c r="N22" t="s">
        <v>23</v>
      </c>
    </row>
    <row r="23" spans="1:15" x14ac:dyDescent="0.2">
      <c r="F23" s="1"/>
      <c r="N23" t="s">
        <v>33</v>
      </c>
    </row>
    <row r="24" spans="1:15" x14ac:dyDescent="0.2">
      <c r="N24" s="9" t="s">
        <v>3</v>
      </c>
    </row>
    <row r="25" spans="1:15" ht="15.75" x14ac:dyDescent="0.25">
      <c r="A25" s="2"/>
      <c r="C25" s="6"/>
      <c r="N25" t="s">
        <v>31</v>
      </c>
    </row>
    <row r="26" spans="1:15" x14ac:dyDescent="0.2">
      <c r="C26" s="6"/>
      <c r="N26" t="s">
        <v>20</v>
      </c>
    </row>
    <row r="27" spans="1:15" x14ac:dyDescent="0.2">
      <c r="C27" s="6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I31" s="1"/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  <row r="65" spans="14:15" x14ac:dyDescent="0.2">
      <c r="N65" s="8" t="s">
        <v>76</v>
      </c>
    </row>
    <row r="66" spans="14:15" x14ac:dyDescent="0.2">
      <c r="N66" s="9" t="s">
        <v>8</v>
      </c>
    </row>
    <row r="67" spans="14:15" x14ac:dyDescent="0.2">
      <c r="N67" t="s">
        <v>66</v>
      </c>
    </row>
    <row r="68" spans="14:15" x14ac:dyDescent="0.2">
      <c r="N68" t="s">
        <v>20</v>
      </c>
    </row>
    <row r="69" spans="14:15" x14ac:dyDescent="0.2">
      <c r="N69" t="s">
        <v>21</v>
      </c>
    </row>
    <row r="70" spans="14:15" x14ac:dyDescent="0.2">
      <c r="N70" t="s">
        <v>22</v>
      </c>
      <c r="O70" s="7" t="s">
        <v>67</v>
      </c>
    </row>
    <row r="71" spans="14:15" x14ac:dyDescent="0.2">
      <c r="N71" t="s">
        <v>23</v>
      </c>
      <c r="O71" s="7" t="s">
        <v>69</v>
      </c>
    </row>
    <row r="72" spans="14:15" x14ac:dyDescent="0.2">
      <c r="N72" s="8" t="s">
        <v>68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65" r:id="rId6"/>
    <hyperlink ref="N72" r:id="rId7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8</v>
      </c>
      <c r="B5">
        <v>27500</v>
      </c>
      <c r="C5" s="5">
        <v>0.1</v>
      </c>
      <c r="D5" s="5">
        <v>0.1</v>
      </c>
      <c r="E5" s="1">
        <f t="shared" ref="E5:E10" si="0">B5*(1+C5)*(1+D5)</f>
        <v>33275.000000000007</v>
      </c>
      <c r="F5" s="1">
        <f>E5-'01Mar09'!E9</f>
        <v>3025</v>
      </c>
      <c r="H5" t="s">
        <v>44</v>
      </c>
      <c r="N5" t="s">
        <v>20</v>
      </c>
    </row>
    <row r="6" spans="1:17" ht="15.75" x14ac:dyDescent="0.25">
      <c r="A6" s="2" t="s">
        <v>1</v>
      </c>
      <c r="B6">
        <v>28000</v>
      </c>
      <c r="C6" s="5">
        <v>7.4999999999999997E-2</v>
      </c>
      <c r="D6" s="5">
        <v>0.1</v>
      </c>
      <c r="E6" s="1">
        <f t="shared" si="0"/>
        <v>33110</v>
      </c>
      <c r="F6" s="1">
        <f>E6-'01Mar09'!E11</f>
        <v>3547.4999999999964</v>
      </c>
      <c r="H6" t="s">
        <v>15</v>
      </c>
      <c r="N6" t="s">
        <v>21</v>
      </c>
    </row>
    <row r="7" spans="1:17" ht="15.75" x14ac:dyDescent="0.25">
      <c r="A7" s="2" t="s">
        <v>4</v>
      </c>
      <c r="B7">
        <v>28000</v>
      </c>
      <c r="C7" s="5">
        <v>7.4999999999999997E-2</v>
      </c>
      <c r="D7" s="5">
        <v>0.1</v>
      </c>
      <c r="E7" s="1">
        <f t="shared" si="0"/>
        <v>33110</v>
      </c>
      <c r="F7" s="1">
        <f>E7-'01Mar09'!E5</f>
        <v>0</v>
      </c>
      <c r="H7" t="s">
        <v>15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0</v>
      </c>
      <c r="B8">
        <v>28000</v>
      </c>
      <c r="C8" s="5">
        <v>7.4999999999999997E-2</v>
      </c>
      <c r="D8" s="5">
        <v>0.1</v>
      </c>
      <c r="E8" s="1">
        <f t="shared" si="0"/>
        <v>33110</v>
      </c>
      <c r="F8" s="1">
        <f>E8-'01Mar09'!E12</f>
        <v>3547.4999999999964</v>
      </c>
      <c r="H8" t="s">
        <v>15</v>
      </c>
      <c r="N8" t="s">
        <v>23</v>
      </c>
      <c r="O8" s="7" t="s">
        <v>26</v>
      </c>
    </row>
    <row r="9" spans="1:17" ht="15.75" x14ac:dyDescent="0.25">
      <c r="A9" s="2" t="s">
        <v>6</v>
      </c>
      <c r="B9">
        <v>28436</v>
      </c>
      <c r="C9" s="5">
        <v>5.5E-2</v>
      </c>
      <c r="D9" s="5">
        <v>0.1</v>
      </c>
      <c r="E9" s="1">
        <f t="shared" si="0"/>
        <v>32999.978000000003</v>
      </c>
      <c r="F9" s="1">
        <f>E9-'01Mar09'!E6</f>
        <v>0</v>
      </c>
      <c r="H9" t="s">
        <v>15</v>
      </c>
      <c r="N9" s="8" t="s">
        <v>46</v>
      </c>
    </row>
    <row r="10" spans="1:17" ht="15.75" x14ac:dyDescent="0.25">
      <c r="A10" s="2" t="s">
        <v>52</v>
      </c>
      <c r="B10">
        <v>27000</v>
      </c>
      <c r="C10" s="5">
        <v>0.09</v>
      </c>
      <c r="D10" s="5">
        <v>0.1</v>
      </c>
      <c r="E10" s="1">
        <f t="shared" si="0"/>
        <v>32373.000000000007</v>
      </c>
      <c r="F10" s="1">
        <f>E10-'01Mar09'!E7</f>
        <v>594.00000000000364</v>
      </c>
      <c r="H10" t="s">
        <v>15</v>
      </c>
      <c r="N10" s="9" t="s">
        <v>5</v>
      </c>
    </row>
    <row r="11" spans="1:17" ht="15.75" x14ac:dyDescent="0.25">
      <c r="A11" s="2" t="s">
        <v>2</v>
      </c>
      <c r="B11">
        <v>27000</v>
      </c>
      <c r="C11" s="5">
        <v>7.0000000000000007E-2</v>
      </c>
      <c r="D11" s="5">
        <v>0.1</v>
      </c>
      <c r="E11" s="1">
        <f>B11*(1+C11+D11)</f>
        <v>31590.000000000004</v>
      </c>
      <c r="F11" s="1">
        <f>E11-'01Mar09'!E8</f>
        <v>0</v>
      </c>
      <c r="H11" t="s">
        <v>16</v>
      </c>
      <c r="N11" t="s">
        <v>27</v>
      </c>
    </row>
    <row r="12" spans="1:17" ht="15.75" x14ac:dyDescent="0.25">
      <c r="A12" s="2" t="s">
        <v>7</v>
      </c>
      <c r="B12">
        <v>26500</v>
      </c>
      <c r="C12" s="5">
        <v>7.4999999999999997E-2</v>
      </c>
      <c r="D12" s="5">
        <v>0.1</v>
      </c>
      <c r="E12" s="1">
        <f>B12*(1+C12)*(1+D12)</f>
        <v>31336.250000000004</v>
      </c>
      <c r="F12" s="1">
        <f>E12-'01Mar09'!E10</f>
        <v>1773.75</v>
      </c>
      <c r="H12" t="s">
        <v>15</v>
      </c>
      <c r="N12" t="s">
        <v>20</v>
      </c>
    </row>
    <row r="13" spans="1:17" ht="15.75" x14ac:dyDescent="0.25">
      <c r="A13" s="2" t="s">
        <v>5</v>
      </c>
      <c r="B13">
        <v>25000</v>
      </c>
      <c r="C13" s="5">
        <v>7.4999999999999997E-2</v>
      </c>
      <c r="D13" s="5">
        <v>0.1</v>
      </c>
      <c r="E13" s="1">
        <f>B13*(1+C13+D13)</f>
        <v>29375</v>
      </c>
      <c r="F13" s="1">
        <f>E13-'01Mar09'!E13</f>
        <v>0</v>
      </c>
      <c r="H13" t="s">
        <v>16</v>
      </c>
      <c r="N13" t="s">
        <v>21</v>
      </c>
    </row>
    <row r="14" spans="1:17" ht="15.75" x14ac:dyDescent="0.25">
      <c r="A14" s="2" t="s">
        <v>3</v>
      </c>
      <c r="B14">
        <v>25000</v>
      </c>
      <c r="C14" s="5">
        <v>6.5000000000000002E-2</v>
      </c>
      <c r="D14" s="5">
        <v>0.1</v>
      </c>
      <c r="E14" s="1">
        <f>B14*(1+C14)*(1+D14)</f>
        <v>29287.500000000004</v>
      </c>
      <c r="F14" s="1">
        <f>E14-'01Mar09'!E14</f>
        <v>0</v>
      </c>
      <c r="H14" t="s">
        <v>15</v>
      </c>
      <c r="N14" t="s">
        <v>22</v>
      </c>
      <c r="O14" s="7" t="s">
        <v>28</v>
      </c>
    </row>
    <row r="15" spans="1:17" ht="15.75" x14ac:dyDescent="0.25">
      <c r="A15" s="2"/>
      <c r="C15" s="6"/>
      <c r="F15" s="1"/>
      <c r="N15" t="s">
        <v>23</v>
      </c>
    </row>
    <row r="16" spans="1:17" ht="15.75" x14ac:dyDescent="0.25">
      <c r="A16" s="2" t="s">
        <v>58</v>
      </c>
      <c r="B16" s="1">
        <f>AVERAGE(B5:B14)</f>
        <v>27043.599999999999</v>
      </c>
      <c r="C16" s="5">
        <f>AVERAGE(C5:C14)</f>
        <v>7.5499999999999984E-2</v>
      </c>
      <c r="D16" s="5">
        <f>AVERAGE(D5:D14)</f>
        <v>9.9999999999999992E-2</v>
      </c>
      <c r="E16" s="1">
        <f>AVERAGE(E5:E14)</f>
        <v>31956.6728</v>
      </c>
      <c r="F16" s="1">
        <f>E16-'01Mar09'!E16</f>
        <v>1248.7750000000015</v>
      </c>
      <c r="N16" s="8" t="s">
        <v>77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ht="15.75" x14ac:dyDescent="0.25">
      <c r="A19" s="2" t="s">
        <v>78</v>
      </c>
      <c r="C19" s="6"/>
      <c r="N19" t="s">
        <v>20</v>
      </c>
    </row>
    <row r="20" spans="1:15" x14ac:dyDescent="0.2">
      <c r="A20" t="s">
        <v>80</v>
      </c>
      <c r="C20" s="6"/>
      <c r="N20" t="s">
        <v>21</v>
      </c>
    </row>
    <row r="21" spans="1:15" x14ac:dyDescent="0.2">
      <c r="A21" s="10" t="s">
        <v>79</v>
      </c>
      <c r="J21" s="1"/>
      <c r="N21" t="s">
        <v>22</v>
      </c>
      <c r="O21" s="7" t="s">
        <v>30</v>
      </c>
    </row>
    <row r="22" spans="1:15" x14ac:dyDescent="0.2">
      <c r="A22" s="10"/>
      <c r="J22" s="1"/>
      <c r="N22" t="s">
        <v>23</v>
      </c>
    </row>
    <row r="23" spans="1:15" x14ac:dyDescent="0.2">
      <c r="F23" s="1"/>
      <c r="N23" t="s">
        <v>33</v>
      </c>
    </row>
    <row r="24" spans="1:15" x14ac:dyDescent="0.2">
      <c r="N24" s="9" t="s">
        <v>3</v>
      </c>
    </row>
    <row r="25" spans="1:15" ht="15.75" x14ac:dyDescent="0.25">
      <c r="A25" s="2"/>
      <c r="C25" s="6"/>
      <c r="N25" t="s">
        <v>31</v>
      </c>
    </row>
    <row r="26" spans="1:15" x14ac:dyDescent="0.2">
      <c r="C26" s="6"/>
      <c r="N26" t="s">
        <v>20</v>
      </c>
    </row>
    <row r="27" spans="1:15" x14ac:dyDescent="0.2">
      <c r="C27" s="6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I31" s="1"/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  <row r="65" spans="14:15" x14ac:dyDescent="0.2">
      <c r="N65" s="8" t="s">
        <v>76</v>
      </c>
    </row>
    <row r="66" spans="14:15" x14ac:dyDescent="0.2">
      <c r="N66" s="9" t="s">
        <v>8</v>
      </c>
    </row>
    <row r="67" spans="14:15" x14ac:dyDescent="0.2">
      <c r="N67" t="s">
        <v>66</v>
      </c>
    </row>
    <row r="68" spans="14:15" x14ac:dyDescent="0.2">
      <c r="N68" t="s">
        <v>20</v>
      </c>
    </row>
    <row r="69" spans="14:15" x14ac:dyDescent="0.2">
      <c r="N69" t="s">
        <v>21</v>
      </c>
    </row>
    <row r="70" spans="14:15" x14ac:dyDescent="0.2">
      <c r="N70" t="s">
        <v>22</v>
      </c>
      <c r="O70" s="7" t="s">
        <v>67</v>
      </c>
    </row>
    <row r="71" spans="14:15" x14ac:dyDescent="0.2">
      <c r="N71" t="s">
        <v>23</v>
      </c>
      <c r="O71" s="7" t="s">
        <v>69</v>
      </c>
    </row>
    <row r="72" spans="14:15" x14ac:dyDescent="0.2">
      <c r="N72" s="8" t="s">
        <v>68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65" r:id="rId6"/>
    <hyperlink ref="N72" r:id="rId7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4</v>
      </c>
      <c r="B5">
        <v>28000</v>
      </c>
      <c r="C5" s="5">
        <v>7.4999999999999997E-2</v>
      </c>
      <c r="D5" s="5">
        <v>0.1</v>
      </c>
      <c r="E5" s="1">
        <f>B5*(1+C5)*(1+D5)</f>
        <v>33110</v>
      </c>
      <c r="F5" s="1">
        <f>E5-'11Sep08'!E5</f>
        <v>0</v>
      </c>
      <c r="H5" t="s">
        <v>15</v>
      </c>
      <c r="N5" t="s">
        <v>20</v>
      </c>
    </row>
    <row r="6" spans="1:17" ht="15.75" x14ac:dyDescent="0.25">
      <c r="A6" s="2" t="s">
        <v>6</v>
      </c>
      <c r="B6">
        <v>28436</v>
      </c>
      <c r="C6" s="5">
        <v>5.5E-2</v>
      </c>
      <c r="D6" s="5">
        <v>0.1</v>
      </c>
      <c r="E6" s="1">
        <f>B6*(1+C6)*(1+D6)</f>
        <v>32999.978000000003</v>
      </c>
      <c r="F6" s="1">
        <f>E6-'11Sep08'!E8</f>
        <v>2826.9779999999992</v>
      </c>
      <c r="H6" t="s">
        <v>15</v>
      </c>
      <c r="N6" t="s">
        <v>21</v>
      </c>
    </row>
    <row r="7" spans="1:17" ht="15.75" x14ac:dyDescent="0.25">
      <c r="A7" s="2" t="s">
        <v>52</v>
      </c>
      <c r="B7">
        <v>27000</v>
      </c>
      <c r="C7" s="5">
        <v>7.0000000000000007E-2</v>
      </c>
      <c r="D7" s="5">
        <v>0.1</v>
      </c>
      <c r="E7" s="1">
        <f>B7*(1+C7)*(1+D7)</f>
        <v>31779.000000000004</v>
      </c>
      <c r="F7" s="1">
        <f>E7-'11Sep08'!E6</f>
        <v>1177</v>
      </c>
      <c r="H7" t="s">
        <v>15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2</v>
      </c>
      <c r="B8">
        <v>27000</v>
      </c>
      <c r="C8" s="5">
        <v>7.0000000000000007E-2</v>
      </c>
      <c r="D8" s="5">
        <v>0.1</v>
      </c>
      <c r="E8" s="1">
        <f>B8*(1+C8+D8)</f>
        <v>31590.000000000004</v>
      </c>
      <c r="F8" s="1">
        <f>E8-'11Sep08'!E14</f>
        <v>2340</v>
      </c>
      <c r="H8" t="s">
        <v>16</v>
      </c>
      <c r="N8" t="s">
        <v>23</v>
      </c>
      <c r="O8" s="7" t="s">
        <v>26</v>
      </c>
    </row>
    <row r="9" spans="1:17" ht="15.75" x14ac:dyDescent="0.25">
      <c r="A9" s="2" t="s">
        <v>8</v>
      </c>
      <c r="B9">
        <v>25000</v>
      </c>
      <c r="C9" s="5">
        <v>0.1</v>
      </c>
      <c r="D9" s="5">
        <v>0.1</v>
      </c>
      <c r="E9" s="1">
        <f>B9*(1+C9)*(1+D9)</f>
        <v>30250.000000000007</v>
      </c>
      <c r="F9" s="1">
        <f>E9-'11Sep08'!E7</f>
        <v>0</v>
      </c>
      <c r="H9" t="s">
        <v>44</v>
      </c>
      <c r="N9" s="8" t="s">
        <v>46</v>
      </c>
    </row>
    <row r="10" spans="1:17" ht="15.75" x14ac:dyDescent="0.25">
      <c r="A10" s="2" t="s">
        <v>7</v>
      </c>
      <c r="B10">
        <v>25000</v>
      </c>
      <c r="C10" s="5">
        <v>7.4999999999999997E-2</v>
      </c>
      <c r="D10" s="5">
        <v>0.1</v>
      </c>
      <c r="E10" s="1">
        <f>B10*(1+C10)*(1+D10)</f>
        <v>29562.500000000004</v>
      </c>
      <c r="F10" s="1">
        <f>E10-'11Sep08'!E9</f>
        <v>0</v>
      </c>
      <c r="H10" t="s">
        <v>15</v>
      </c>
      <c r="N10" s="9" t="s">
        <v>5</v>
      </c>
    </row>
    <row r="11" spans="1:17" ht="15.75" x14ac:dyDescent="0.25">
      <c r="A11" s="2" t="s">
        <v>1</v>
      </c>
      <c r="B11">
        <v>25000</v>
      </c>
      <c r="C11" s="5">
        <v>7.4999999999999997E-2</v>
      </c>
      <c r="D11" s="5">
        <v>0.1</v>
      </c>
      <c r="E11" s="1">
        <f>B11*(1+C11)*(1+D11)</f>
        <v>29562.500000000004</v>
      </c>
      <c r="F11" s="1">
        <f>E11-'11Sep08'!E10</f>
        <v>0</v>
      </c>
      <c r="H11" t="s">
        <v>15</v>
      </c>
      <c r="N11" t="s">
        <v>27</v>
      </c>
    </row>
    <row r="12" spans="1:17" ht="15.75" x14ac:dyDescent="0.25">
      <c r="A12" s="2" t="s">
        <v>0</v>
      </c>
      <c r="B12">
        <v>25000</v>
      </c>
      <c r="C12" s="5">
        <v>7.4999999999999997E-2</v>
      </c>
      <c r="D12" s="5">
        <v>0.1</v>
      </c>
      <c r="E12" s="1">
        <f>B12*(1+C12)*(1+D12)</f>
        <v>29562.500000000004</v>
      </c>
      <c r="F12" s="1">
        <f>E12-'11Sep08'!E11</f>
        <v>0</v>
      </c>
      <c r="H12" t="s">
        <v>15</v>
      </c>
      <c r="N12" t="s">
        <v>20</v>
      </c>
    </row>
    <row r="13" spans="1:17" ht="15.75" x14ac:dyDescent="0.25">
      <c r="A13" s="2" t="s">
        <v>5</v>
      </c>
      <c r="B13">
        <v>25000</v>
      </c>
      <c r="C13" s="5">
        <v>7.4999999999999997E-2</v>
      </c>
      <c r="D13" s="5">
        <v>0.1</v>
      </c>
      <c r="E13" s="1">
        <f>B13*(1+C13+D13)</f>
        <v>29375</v>
      </c>
      <c r="F13" s="1">
        <f>E13-'11Sep08'!E12</f>
        <v>0</v>
      </c>
      <c r="H13" t="s">
        <v>16</v>
      </c>
      <c r="N13" t="s">
        <v>21</v>
      </c>
    </row>
    <row r="14" spans="1:17" ht="15.75" x14ac:dyDescent="0.25">
      <c r="A14" s="2" t="s">
        <v>3</v>
      </c>
      <c r="B14">
        <v>25000</v>
      </c>
      <c r="C14" s="5">
        <v>6.5000000000000002E-2</v>
      </c>
      <c r="D14" s="5">
        <v>0.1</v>
      </c>
      <c r="E14" s="1">
        <f>B14*(1+C14)*(1+D14)</f>
        <v>29287.500000000004</v>
      </c>
      <c r="F14" s="1">
        <f>E14-'11Sep08'!E13</f>
        <v>0</v>
      </c>
      <c r="H14" t="s">
        <v>15</v>
      </c>
      <c r="N14" t="s">
        <v>22</v>
      </c>
      <c r="O14" s="7" t="s">
        <v>28</v>
      </c>
    </row>
    <row r="15" spans="1:17" ht="15.75" x14ac:dyDescent="0.25">
      <c r="A15" s="2"/>
      <c r="C15" s="6"/>
      <c r="F15" s="1"/>
      <c r="N15" t="s">
        <v>23</v>
      </c>
    </row>
    <row r="16" spans="1:17" ht="15.75" x14ac:dyDescent="0.25">
      <c r="A16" s="2" t="s">
        <v>58</v>
      </c>
      <c r="B16" s="1">
        <f>AVERAGE(B5:B14)</f>
        <v>26043.599999999999</v>
      </c>
      <c r="C16" s="5">
        <f>AVERAGE(C5:C14)</f>
        <v>7.3499999999999982E-2</v>
      </c>
      <c r="D16" s="5">
        <f>AVERAGE(D5:D14)</f>
        <v>9.9999999999999992E-2</v>
      </c>
      <c r="E16" s="1">
        <f>AVERAGE(E5:E14)</f>
        <v>30707.897799999999</v>
      </c>
      <c r="F16" s="1">
        <f>E16-'11Sep08'!E16</f>
        <v>634.39779999999882</v>
      </c>
      <c r="N16" s="8" t="s">
        <v>77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x14ac:dyDescent="0.2">
      <c r="C19" s="6"/>
      <c r="N19" t="s">
        <v>20</v>
      </c>
    </row>
    <row r="20" spans="1:15" x14ac:dyDescent="0.2">
      <c r="A20" t="s">
        <v>75</v>
      </c>
      <c r="C20" s="6"/>
      <c r="N20" t="s">
        <v>21</v>
      </c>
    </row>
    <row r="21" spans="1:15" x14ac:dyDescent="0.2">
      <c r="A21" s="10" t="s">
        <v>74</v>
      </c>
      <c r="J21" s="1"/>
      <c r="N21" t="s">
        <v>22</v>
      </c>
      <c r="O21" s="7" t="s">
        <v>30</v>
      </c>
    </row>
    <row r="22" spans="1:15" x14ac:dyDescent="0.2">
      <c r="A22" s="10"/>
      <c r="J22" s="1"/>
      <c r="N22" t="s">
        <v>23</v>
      </c>
    </row>
    <row r="23" spans="1:15" x14ac:dyDescent="0.2">
      <c r="F23" s="1"/>
      <c r="N23" t="s">
        <v>33</v>
      </c>
    </row>
    <row r="24" spans="1:15" x14ac:dyDescent="0.2">
      <c r="N24" s="9" t="s">
        <v>3</v>
      </c>
    </row>
    <row r="25" spans="1:15" ht="15.75" x14ac:dyDescent="0.25">
      <c r="A25" s="2"/>
      <c r="C25" s="6"/>
      <c r="N25" t="s">
        <v>31</v>
      </c>
    </row>
    <row r="26" spans="1:15" x14ac:dyDescent="0.2">
      <c r="C26" s="6"/>
      <c r="N26" t="s">
        <v>20</v>
      </c>
    </row>
    <row r="27" spans="1:15" x14ac:dyDescent="0.2">
      <c r="C27" s="6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I31" s="1"/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  <row r="65" spans="14:15" x14ac:dyDescent="0.2">
      <c r="N65" s="8" t="s">
        <v>76</v>
      </c>
    </row>
    <row r="66" spans="14:15" x14ac:dyDescent="0.2">
      <c r="N66" s="9" t="s">
        <v>8</v>
      </c>
    </row>
    <row r="67" spans="14:15" x14ac:dyDescent="0.2">
      <c r="N67" t="s">
        <v>66</v>
      </c>
    </row>
    <row r="68" spans="14:15" x14ac:dyDescent="0.2">
      <c r="N68" t="s">
        <v>20</v>
      </c>
    </row>
    <row r="69" spans="14:15" x14ac:dyDescent="0.2">
      <c r="N69" t="s">
        <v>21</v>
      </c>
    </row>
    <row r="70" spans="14:15" x14ac:dyDescent="0.2">
      <c r="N70" t="s">
        <v>22</v>
      </c>
      <c r="O70" s="7" t="s">
        <v>67</v>
      </c>
    </row>
    <row r="71" spans="14:15" x14ac:dyDescent="0.2">
      <c r="N71" t="s">
        <v>23</v>
      </c>
      <c r="O71" s="7" t="s">
        <v>69</v>
      </c>
    </row>
    <row r="72" spans="14:15" x14ac:dyDescent="0.2">
      <c r="N72" s="8" t="s">
        <v>68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65" r:id="rId6"/>
    <hyperlink ref="N72" r:id="rId7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A23" sqref="A23"/>
    </sheetView>
  </sheetViews>
  <sheetFormatPr defaultRowHeight="12.75" x14ac:dyDescent="0.2"/>
  <cols>
    <col min="1" max="1" width="18.28515625" customWidth="1"/>
    <col min="2" max="2" width="9.5703125" customWidth="1"/>
    <col min="3" max="3" width="11.28515625" bestFit="1" customWidth="1"/>
    <col min="4" max="4" width="9.28515625" bestFit="1" customWidth="1"/>
    <col min="15" max="15" width="12" bestFit="1" customWidth="1"/>
  </cols>
  <sheetData>
    <row r="1" spans="1:17" ht="18" x14ac:dyDescent="0.25">
      <c r="A1" s="4" t="s">
        <v>17</v>
      </c>
    </row>
    <row r="3" spans="1:17" ht="15.7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64</v>
      </c>
      <c r="N3" s="9" t="s">
        <v>0</v>
      </c>
    </row>
    <row r="4" spans="1:17" ht="15.75" x14ac:dyDescent="0.25">
      <c r="A4" s="2"/>
      <c r="B4" s="3"/>
      <c r="C4" s="3"/>
      <c r="D4" s="3"/>
      <c r="E4" s="3"/>
      <c r="N4" t="s">
        <v>19</v>
      </c>
    </row>
    <row r="5" spans="1:17" ht="15.75" x14ac:dyDescent="0.25">
      <c r="A5" s="2" t="s">
        <v>4</v>
      </c>
      <c r="B5">
        <v>28000</v>
      </c>
      <c r="C5" s="5">
        <v>7.4999999999999997E-2</v>
      </c>
      <c r="D5" s="5">
        <v>0.1</v>
      </c>
      <c r="E5" s="1">
        <f t="shared" ref="E5:E11" si="0">B5*(1+C5)*(1+D5)</f>
        <v>33110</v>
      </c>
      <c r="F5" s="1">
        <f>E5-'06Jul08'!E5</f>
        <v>0</v>
      </c>
      <c r="H5" t="s">
        <v>15</v>
      </c>
      <c r="N5" t="s">
        <v>20</v>
      </c>
    </row>
    <row r="6" spans="1:17" ht="15.75" x14ac:dyDescent="0.25">
      <c r="A6" s="2" t="s">
        <v>52</v>
      </c>
      <c r="B6">
        <v>26000</v>
      </c>
      <c r="C6" s="5">
        <v>7.0000000000000007E-2</v>
      </c>
      <c r="D6" s="5">
        <v>0.1</v>
      </c>
      <c r="E6" s="1">
        <f t="shared" si="0"/>
        <v>30602.000000000004</v>
      </c>
      <c r="F6" s="1">
        <f>E6-'06Jul08'!E6</f>
        <v>0</v>
      </c>
      <c r="H6" t="s">
        <v>15</v>
      </c>
      <c r="N6" t="s">
        <v>21</v>
      </c>
    </row>
    <row r="7" spans="1:17" ht="15.75" x14ac:dyDescent="0.25">
      <c r="A7" s="2" t="s">
        <v>8</v>
      </c>
      <c r="B7">
        <v>25000</v>
      </c>
      <c r="C7" s="5">
        <v>0.1</v>
      </c>
      <c r="D7" s="5">
        <v>0.1</v>
      </c>
      <c r="E7" s="1">
        <f t="shared" si="0"/>
        <v>30250.000000000007</v>
      </c>
      <c r="F7" s="1">
        <f>E7-'06Jul08'!E7</f>
        <v>0</v>
      </c>
      <c r="H7" t="s">
        <v>44</v>
      </c>
      <c r="N7" t="s">
        <v>22</v>
      </c>
      <c r="O7" s="7" t="s">
        <v>24</v>
      </c>
      <c r="Q7" s="7" t="s">
        <v>25</v>
      </c>
    </row>
    <row r="8" spans="1:17" ht="15.75" x14ac:dyDescent="0.25">
      <c r="A8" s="2" t="s">
        <v>6</v>
      </c>
      <c r="B8">
        <v>26000</v>
      </c>
      <c r="C8" s="5">
        <v>5.5E-2</v>
      </c>
      <c r="D8" s="5">
        <v>0.1</v>
      </c>
      <c r="E8" s="1">
        <f t="shared" si="0"/>
        <v>30173.000000000004</v>
      </c>
      <c r="F8" s="1">
        <f>E8-'06Jul08'!E8</f>
        <v>0</v>
      </c>
      <c r="H8" t="s">
        <v>15</v>
      </c>
      <c r="N8" t="s">
        <v>23</v>
      </c>
      <c r="O8" s="7" t="s">
        <v>26</v>
      </c>
    </row>
    <row r="9" spans="1:17" ht="15.75" x14ac:dyDescent="0.25">
      <c r="A9" s="2" t="s">
        <v>7</v>
      </c>
      <c r="B9">
        <v>25000</v>
      </c>
      <c r="C9" s="5">
        <v>7.4999999999999997E-2</v>
      </c>
      <c r="D9" s="5">
        <v>0.1</v>
      </c>
      <c r="E9" s="1">
        <f t="shared" si="0"/>
        <v>29562.500000000004</v>
      </c>
      <c r="F9" s="1">
        <f>E9-'06Jul08'!E14</f>
        <v>1773.75</v>
      </c>
      <c r="H9" t="s">
        <v>15</v>
      </c>
      <c r="N9" s="8" t="s">
        <v>46</v>
      </c>
    </row>
    <row r="10" spans="1:17" ht="15.75" x14ac:dyDescent="0.25">
      <c r="A10" s="2" t="s">
        <v>1</v>
      </c>
      <c r="B10">
        <v>25000</v>
      </c>
      <c r="C10" s="5">
        <v>7.4999999999999997E-2</v>
      </c>
      <c r="D10" s="5">
        <v>0.1</v>
      </c>
      <c r="E10" s="1">
        <f t="shared" si="0"/>
        <v>29562.500000000004</v>
      </c>
      <c r="F10" s="1">
        <f>E10-'06Jul08'!E9</f>
        <v>0</v>
      </c>
      <c r="H10" t="s">
        <v>15</v>
      </c>
      <c r="N10" s="9" t="s">
        <v>5</v>
      </c>
    </row>
    <row r="11" spans="1:17" ht="15.75" x14ac:dyDescent="0.25">
      <c r="A11" s="2" t="s">
        <v>0</v>
      </c>
      <c r="B11">
        <v>25000</v>
      </c>
      <c r="C11" s="5">
        <v>7.4999999999999997E-2</v>
      </c>
      <c r="D11" s="5">
        <v>0.1</v>
      </c>
      <c r="E11" s="1">
        <f t="shared" si="0"/>
        <v>29562.500000000004</v>
      </c>
      <c r="F11" s="1">
        <f>E11-'06Jul08'!E10</f>
        <v>0</v>
      </c>
      <c r="H11" t="s">
        <v>15</v>
      </c>
      <c r="N11" t="s">
        <v>27</v>
      </c>
    </row>
    <row r="12" spans="1:17" ht="15.75" x14ac:dyDescent="0.25">
      <c r="A12" s="2" t="s">
        <v>5</v>
      </c>
      <c r="B12">
        <v>25000</v>
      </c>
      <c r="C12" s="5">
        <v>7.4999999999999997E-2</v>
      </c>
      <c r="D12" s="5">
        <v>0.1</v>
      </c>
      <c r="E12" s="1">
        <f>B12*(1+C12+D12)</f>
        <v>29375</v>
      </c>
      <c r="F12" s="1">
        <f>E12-'06Jul08'!E11</f>
        <v>0</v>
      </c>
      <c r="H12" t="s">
        <v>16</v>
      </c>
      <c r="N12" t="s">
        <v>20</v>
      </c>
    </row>
    <row r="13" spans="1:17" ht="15.75" x14ac:dyDescent="0.25">
      <c r="A13" s="2" t="s">
        <v>3</v>
      </c>
      <c r="B13">
        <v>25000</v>
      </c>
      <c r="C13" s="5">
        <v>6.5000000000000002E-2</v>
      </c>
      <c r="D13" s="5">
        <v>0.1</v>
      </c>
      <c r="E13" s="1">
        <f>B13*(1+C13)*(1+D13)</f>
        <v>29287.500000000004</v>
      </c>
      <c r="F13" s="1">
        <f>E13-'06Jul08'!E12</f>
        <v>0</v>
      </c>
      <c r="H13" t="s">
        <v>15</v>
      </c>
      <c r="N13" t="s">
        <v>21</v>
      </c>
    </row>
    <row r="14" spans="1:17" ht="15.75" x14ac:dyDescent="0.25">
      <c r="A14" s="2" t="s">
        <v>2</v>
      </c>
      <c r="B14">
        <v>25000</v>
      </c>
      <c r="C14" s="5">
        <v>7.0000000000000007E-2</v>
      </c>
      <c r="D14" s="5">
        <v>0.1</v>
      </c>
      <c r="E14" s="1">
        <f>B14*(1+C14+D14)</f>
        <v>29250.000000000004</v>
      </c>
      <c r="F14" s="1">
        <f>E14-'06Jul08'!E13</f>
        <v>0</v>
      </c>
      <c r="H14" t="s">
        <v>16</v>
      </c>
      <c r="N14" t="s">
        <v>22</v>
      </c>
      <c r="O14" s="7" t="s">
        <v>28</v>
      </c>
    </row>
    <row r="15" spans="1:17" ht="15.75" x14ac:dyDescent="0.25">
      <c r="A15" s="2"/>
      <c r="C15" s="6"/>
      <c r="F15" s="1"/>
      <c r="N15" t="s">
        <v>23</v>
      </c>
    </row>
    <row r="16" spans="1:17" ht="15.75" x14ac:dyDescent="0.25">
      <c r="A16" s="2" t="s">
        <v>58</v>
      </c>
      <c r="B16" s="1">
        <f>AVERAGE(B5:B14)</f>
        <v>25500</v>
      </c>
      <c r="C16" s="5">
        <f>AVERAGE(C5:C14)</f>
        <v>7.350000000000001E-2</v>
      </c>
      <c r="D16" s="5">
        <f>AVERAGE(D5:D14)</f>
        <v>9.9999999999999992E-2</v>
      </c>
      <c r="E16" s="1">
        <f>AVERAGE(E5:E14)</f>
        <v>30073.5</v>
      </c>
      <c r="F16" s="1">
        <f>E16-'06Jul08'!E16</f>
        <v>177.375</v>
      </c>
      <c r="N16" s="8" t="s">
        <v>47</v>
      </c>
    </row>
    <row r="17" spans="1:15" x14ac:dyDescent="0.2">
      <c r="C17" s="6"/>
      <c r="N17" s="9" t="s">
        <v>7</v>
      </c>
    </row>
    <row r="18" spans="1:15" ht="15.75" x14ac:dyDescent="0.25">
      <c r="A18" s="2" t="s">
        <v>18</v>
      </c>
      <c r="C18" s="6"/>
      <c r="N18" t="s">
        <v>29</v>
      </c>
    </row>
    <row r="19" spans="1:15" x14ac:dyDescent="0.2">
      <c r="C19" s="6"/>
      <c r="N19" t="s">
        <v>20</v>
      </c>
    </row>
    <row r="20" spans="1:15" x14ac:dyDescent="0.2">
      <c r="A20" t="s">
        <v>73</v>
      </c>
      <c r="C20" s="6"/>
      <c r="N20" t="s">
        <v>21</v>
      </c>
    </row>
    <row r="21" spans="1:15" x14ac:dyDescent="0.2">
      <c r="A21" s="10" t="s">
        <v>70</v>
      </c>
      <c r="J21" s="1">
        <f>E5*3/4</f>
        <v>24832.5</v>
      </c>
      <c r="N21" t="s">
        <v>22</v>
      </c>
      <c r="O21" s="7" t="s">
        <v>30</v>
      </c>
    </row>
    <row r="22" spans="1:15" x14ac:dyDescent="0.2">
      <c r="A22" s="10"/>
      <c r="J22" s="1"/>
      <c r="N22" t="s">
        <v>23</v>
      </c>
    </row>
    <row r="23" spans="1:15" x14ac:dyDescent="0.2">
      <c r="F23" s="1"/>
      <c r="N23" t="s">
        <v>33</v>
      </c>
    </row>
    <row r="24" spans="1:15" x14ac:dyDescent="0.2">
      <c r="N24" s="9" t="s">
        <v>3</v>
      </c>
    </row>
    <row r="25" spans="1:15" ht="15.75" x14ac:dyDescent="0.25">
      <c r="A25" s="2"/>
      <c r="C25" s="6"/>
      <c r="N25" t="s">
        <v>31</v>
      </c>
    </row>
    <row r="26" spans="1:15" x14ac:dyDescent="0.2">
      <c r="C26" s="6"/>
      <c r="N26" t="s">
        <v>20</v>
      </c>
    </row>
    <row r="27" spans="1:15" x14ac:dyDescent="0.2">
      <c r="C27" s="6"/>
      <c r="N27" t="s">
        <v>21</v>
      </c>
    </row>
    <row r="28" spans="1:15" x14ac:dyDescent="0.2">
      <c r="A28" s="10"/>
      <c r="N28" t="s">
        <v>22</v>
      </c>
      <c r="O28" s="7" t="s">
        <v>32</v>
      </c>
    </row>
    <row r="29" spans="1:15" x14ac:dyDescent="0.2">
      <c r="A29" s="10"/>
      <c r="N29" t="s">
        <v>23</v>
      </c>
    </row>
    <row r="30" spans="1:15" x14ac:dyDescent="0.2">
      <c r="N30" s="8" t="s">
        <v>48</v>
      </c>
    </row>
    <row r="31" spans="1:15" x14ac:dyDescent="0.2">
      <c r="I31" s="1"/>
      <c r="N31" s="9" t="s">
        <v>4</v>
      </c>
    </row>
    <row r="32" spans="1:15" x14ac:dyDescent="0.2">
      <c r="N32" t="s">
        <v>34</v>
      </c>
    </row>
    <row r="33" spans="14:15" x14ac:dyDescent="0.2">
      <c r="N33" t="s">
        <v>20</v>
      </c>
    </row>
    <row r="34" spans="14:15" x14ac:dyDescent="0.2">
      <c r="N34" t="s">
        <v>21</v>
      </c>
    </row>
    <row r="35" spans="14:15" x14ac:dyDescent="0.2">
      <c r="N35" t="s">
        <v>22</v>
      </c>
      <c r="O35" s="7" t="s">
        <v>35</v>
      </c>
    </row>
    <row r="36" spans="14:15" x14ac:dyDescent="0.2">
      <c r="N36" t="s">
        <v>23</v>
      </c>
    </row>
    <row r="37" spans="14:15" x14ac:dyDescent="0.2">
      <c r="N37" s="8" t="s">
        <v>49</v>
      </c>
    </row>
    <row r="38" spans="14:15" x14ac:dyDescent="0.2">
      <c r="N38" s="9" t="s">
        <v>1</v>
      </c>
    </row>
    <row r="39" spans="14:15" x14ac:dyDescent="0.2">
      <c r="N39" t="s">
        <v>36</v>
      </c>
    </row>
    <row r="40" spans="14:15" x14ac:dyDescent="0.2">
      <c r="N40" t="s">
        <v>20</v>
      </c>
    </row>
    <row r="41" spans="14:15" x14ac:dyDescent="0.2">
      <c r="N41" t="s">
        <v>21</v>
      </c>
    </row>
    <row r="42" spans="14:15" x14ac:dyDescent="0.2">
      <c r="N42" t="s">
        <v>22</v>
      </c>
      <c r="O42" s="7" t="s">
        <v>37</v>
      </c>
    </row>
    <row r="43" spans="14:15" x14ac:dyDescent="0.2">
      <c r="N43" t="s">
        <v>23</v>
      </c>
      <c r="O43" s="7" t="s">
        <v>38</v>
      </c>
    </row>
    <row r="44" spans="14:15" x14ac:dyDescent="0.2">
      <c r="N44" t="s">
        <v>33</v>
      </c>
    </row>
    <row r="45" spans="14:15" x14ac:dyDescent="0.2">
      <c r="N45" s="9" t="s">
        <v>2</v>
      </c>
    </row>
    <row r="46" spans="14:15" x14ac:dyDescent="0.2">
      <c r="N46" t="s">
        <v>39</v>
      </c>
    </row>
    <row r="47" spans="14:15" x14ac:dyDescent="0.2">
      <c r="N47" t="s">
        <v>20</v>
      </c>
    </row>
    <row r="48" spans="14:15" x14ac:dyDescent="0.2">
      <c r="N48" t="s">
        <v>21</v>
      </c>
    </row>
    <row r="49" spans="14:15" x14ac:dyDescent="0.2">
      <c r="N49" t="s">
        <v>22</v>
      </c>
      <c r="O49" s="7" t="s">
        <v>40</v>
      </c>
    </row>
    <row r="50" spans="14:15" x14ac:dyDescent="0.2">
      <c r="N50" t="s">
        <v>23</v>
      </c>
    </row>
    <row r="51" spans="14:15" x14ac:dyDescent="0.2">
      <c r="N51" s="8" t="s">
        <v>45</v>
      </c>
    </row>
    <row r="52" spans="14:15" x14ac:dyDescent="0.2">
      <c r="N52" s="9" t="s">
        <v>6</v>
      </c>
    </row>
    <row r="53" spans="14:15" x14ac:dyDescent="0.2">
      <c r="N53" t="s">
        <v>41</v>
      </c>
    </row>
    <row r="54" spans="14:15" x14ac:dyDescent="0.2">
      <c r="N54" t="s">
        <v>20</v>
      </c>
    </row>
    <row r="55" spans="14:15" x14ac:dyDescent="0.2">
      <c r="N55" t="s">
        <v>21</v>
      </c>
    </row>
    <row r="56" spans="14:15" x14ac:dyDescent="0.2">
      <c r="N56" t="s">
        <v>22</v>
      </c>
      <c r="O56" s="7" t="s">
        <v>42</v>
      </c>
    </row>
    <row r="57" spans="14:15" x14ac:dyDescent="0.2">
      <c r="N57" t="s">
        <v>23</v>
      </c>
      <c r="O57" s="7" t="s">
        <v>43</v>
      </c>
    </row>
    <row r="58" spans="14:15" x14ac:dyDescent="0.2">
      <c r="N58" s="8" t="s">
        <v>50</v>
      </c>
    </row>
    <row r="59" spans="14:15" x14ac:dyDescent="0.2">
      <c r="N59" s="9" t="s">
        <v>52</v>
      </c>
    </row>
    <row r="60" spans="14:15" x14ac:dyDescent="0.2">
      <c r="N60" t="s">
        <v>53</v>
      </c>
    </row>
    <row r="61" spans="14:15" x14ac:dyDescent="0.2">
      <c r="N61" t="s">
        <v>20</v>
      </c>
    </row>
    <row r="62" spans="14:15" x14ac:dyDescent="0.2">
      <c r="N62" t="s">
        <v>21</v>
      </c>
    </row>
    <row r="63" spans="14:15" x14ac:dyDescent="0.2">
      <c r="N63" t="s">
        <v>22</v>
      </c>
      <c r="O63" s="7" t="s">
        <v>54</v>
      </c>
    </row>
    <row r="64" spans="14:15" x14ac:dyDescent="0.2">
      <c r="N64" t="s">
        <v>23</v>
      </c>
    </row>
    <row r="65" spans="14:15" x14ac:dyDescent="0.2">
      <c r="N65" s="8" t="s">
        <v>65</v>
      </c>
    </row>
    <row r="66" spans="14:15" x14ac:dyDescent="0.2">
      <c r="N66" s="9" t="s">
        <v>8</v>
      </c>
    </row>
    <row r="67" spans="14:15" x14ac:dyDescent="0.2">
      <c r="N67" t="s">
        <v>66</v>
      </c>
    </row>
    <row r="68" spans="14:15" x14ac:dyDescent="0.2">
      <c r="N68" t="s">
        <v>20</v>
      </c>
    </row>
    <row r="69" spans="14:15" x14ac:dyDescent="0.2">
      <c r="N69" t="s">
        <v>21</v>
      </c>
    </row>
    <row r="70" spans="14:15" x14ac:dyDescent="0.2">
      <c r="N70" t="s">
        <v>22</v>
      </c>
      <c r="O70" s="7" t="s">
        <v>67</v>
      </c>
    </row>
    <row r="71" spans="14:15" x14ac:dyDescent="0.2">
      <c r="N71" t="s">
        <v>23</v>
      </c>
      <c r="O71" s="7" t="s">
        <v>69</v>
      </c>
    </row>
    <row r="72" spans="14:15" x14ac:dyDescent="0.2">
      <c r="N72" s="8" t="s">
        <v>68</v>
      </c>
    </row>
  </sheetData>
  <phoneticPr fontId="2" type="noConversion"/>
  <hyperlinks>
    <hyperlink ref="N30" r:id="rId1"/>
    <hyperlink ref="N58" r:id="rId2"/>
    <hyperlink ref="N37" r:id="rId3"/>
    <hyperlink ref="N51" r:id="rId4"/>
    <hyperlink ref="N9" r:id="rId5"/>
    <hyperlink ref="N16" r:id="rId6"/>
    <hyperlink ref="N72" r:id="rId7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20Sep18</vt:lpstr>
      <vt:lpstr>17May15</vt:lpstr>
      <vt:lpstr>21Dec12</vt:lpstr>
      <vt:lpstr>05Oct12</vt:lpstr>
      <vt:lpstr>07Nov09</vt:lpstr>
      <vt:lpstr>30Jul09</vt:lpstr>
      <vt:lpstr>28May09</vt:lpstr>
      <vt:lpstr>01Mar09</vt:lpstr>
      <vt:lpstr>11Sep08</vt:lpstr>
      <vt:lpstr>06Jul08</vt:lpstr>
      <vt:lpstr>03Jun08</vt:lpstr>
      <vt:lpstr>06May08</vt:lpstr>
      <vt:lpstr>19Mar08</vt:lpstr>
      <vt:lpstr>03Feb08</vt:lpstr>
      <vt:lpstr>05Jan08</vt:lpstr>
      <vt:lpstr>13Nov07</vt:lpstr>
    </vt:vector>
  </TitlesOfParts>
  <Company>Solar Turbines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Keane</dc:creator>
  <cp:lastModifiedBy>Chris Keane</cp:lastModifiedBy>
  <dcterms:created xsi:type="dcterms:W3CDTF">2007-11-06T07:50:07Z</dcterms:created>
  <dcterms:modified xsi:type="dcterms:W3CDTF">2018-09-23T09:16:30Z</dcterms:modified>
</cp:coreProperties>
</file>